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65506" windowWidth="10140" windowHeight="9885" tabRatio="700" activeTab="0"/>
  </bookViews>
  <sheets>
    <sheet name="tab. 1 - budynki" sheetId="1" r:id="rId1"/>
    <sheet name="tab. 2 - środki trwałe" sheetId="2" r:id="rId2"/>
    <sheet name="tab. 3 - elektronika" sheetId="3" r:id="rId3"/>
    <sheet name="tab. 4 - auta" sheetId="4" r:id="rId4"/>
    <sheet name="tab. 5 - szkodowość" sheetId="5" r:id="rId5"/>
    <sheet name="tab. 6 - sieci wodociągowe" sheetId="6" r:id="rId6"/>
  </sheets>
  <definedNames>
    <definedName name="_xlnm.Print_Area" localSheetId="0">'tab. 1 - budynki'!$A$1:$M$177</definedName>
    <definedName name="_xlnm.Print_Area" localSheetId="1">'tab. 2 - środki trwałe'!$A$1:$D$49</definedName>
    <definedName name="_xlnm.Print_Area" localSheetId="2">'tab. 3 - elektronika'!$A$1:$D$210</definedName>
    <definedName name="_xlnm.Print_Area" localSheetId="3">'tab. 4 - auta'!$A$1:$O$42</definedName>
  </definedNames>
  <calcPr fullCalcOnLoad="1"/>
</workbook>
</file>

<file path=xl/sharedStrings.xml><?xml version="1.0" encoding="utf-8"?>
<sst xmlns="http://schemas.openxmlformats.org/spreadsheetml/2006/main" count="1495" uniqueCount="594">
  <si>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</si>
  <si>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</si>
  <si>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</si>
  <si>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</si>
  <si>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</si>
  <si>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</si>
  <si>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</si>
  <si>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Marka</t>
  </si>
  <si>
    <t>Nr podw./ nadw.</t>
  </si>
  <si>
    <t>Nr rej.</t>
  </si>
  <si>
    <t>Poj.</t>
  </si>
  <si>
    <t>Od</t>
  </si>
  <si>
    <t>Do</t>
  </si>
  <si>
    <t>lokalizacja (adres)</t>
  </si>
  <si>
    <t>Dane pojazdów</t>
  </si>
  <si>
    <t>Łącznie</t>
  </si>
  <si>
    <t>1.</t>
  </si>
  <si>
    <t xml:space="preserve">wartość początkowa (księgowa brutto)             </t>
  </si>
  <si>
    <t>Typ, model</t>
  </si>
  <si>
    <t>Ilość miejsc / ładowność</t>
  </si>
  <si>
    <t>Rok prod.</t>
  </si>
  <si>
    <t>Rodzaj pojazdu</t>
  </si>
  <si>
    <t>Wykaz sprzętu elektronicznego stacjonarnego</t>
  </si>
  <si>
    <t>nazwa budynku / budowli</t>
  </si>
  <si>
    <t xml:space="preserve">zabezpieczenia                                       (znane zabiezpieczenia p-poż                                     i przeciw kradzieżowe)                                     </t>
  </si>
  <si>
    <t>4.</t>
  </si>
  <si>
    <t xml:space="preserve">Okres ubezpieczenia OC i NW </t>
  </si>
  <si>
    <t xml:space="preserve">Okres ubezpieczenia AC i KR </t>
  </si>
  <si>
    <t>6.</t>
  </si>
  <si>
    <t>7.</t>
  </si>
  <si>
    <t>Wykaz sprzętu elektronicznego przenośnego</t>
  </si>
  <si>
    <t>DATA I REJESTRACJI</t>
  </si>
  <si>
    <t>powierzchnia użytkowa budynku</t>
  </si>
  <si>
    <t>3.</t>
  </si>
  <si>
    <t>Urząd Gminy</t>
  </si>
  <si>
    <t xml:space="preserve">1. Urząd Gminy </t>
  </si>
  <si>
    <t>1. Urząd Gminy</t>
  </si>
  <si>
    <t>Zespół Szkół w Lini</t>
  </si>
  <si>
    <t>2.</t>
  </si>
  <si>
    <t>2. Zespół Szkół w Lini</t>
  </si>
  <si>
    <t>3. Zespół Szkół w Strzepczu</t>
  </si>
  <si>
    <t>Zespół Szkół w Strzepczu</t>
  </si>
  <si>
    <t>4. Szkoła Podstawowa w Kętrzynie</t>
  </si>
  <si>
    <t>Szkoła Podstawowa w Kętrzynie</t>
  </si>
  <si>
    <t>5.</t>
  </si>
  <si>
    <t>Szkoła Podstawowa w Miłoszewie</t>
  </si>
  <si>
    <t>5. Szkoła Podstawowa w Miłoszewie</t>
  </si>
  <si>
    <t>6. Szkoła Podstawowa w Pobłociu</t>
  </si>
  <si>
    <t>Szkoła Podstawowa w Pobłociu</t>
  </si>
  <si>
    <t>Nazwa jednostki</t>
  </si>
  <si>
    <t>Urządzenia i wyposażenie</t>
  </si>
  <si>
    <t>Zbiory biblioteczne</t>
  </si>
  <si>
    <t>wartość</t>
  </si>
  <si>
    <t xml:space="preserve">wartość odtworzeniowa </t>
  </si>
  <si>
    <t>Budynek szkolny</t>
  </si>
  <si>
    <t>hydrant zewnętrzny, gaśnica, monitoring</t>
  </si>
  <si>
    <t>Budynek gospodarczy</t>
  </si>
  <si>
    <t>ubikacje</t>
  </si>
  <si>
    <t>tablica interaktywna</t>
  </si>
  <si>
    <t>zestaw komputerowy HP</t>
  </si>
  <si>
    <t>Kserokopiarka Brother</t>
  </si>
  <si>
    <t>drukarka Canon 2 szt.</t>
  </si>
  <si>
    <t>telewizor LED Toshiba 40RL938G</t>
  </si>
  <si>
    <t>projektor multimedialny NEC M300XS</t>
  </si>
  <si>
    <t>odtwarzacz DVD DP132</t>
  </si>
  <si>
    <t>radioodtwarzacz Kruger &amp;Matz KM3901</t>
  </si>
  <si>
    <t xml:space="preserve">komputer przenośny </t>
  </si>
  <si>
    <t>laptop HP PB 455 z oprogramowaniem</t>
  </si>
  <si>
    <t>Liczba pracowników: 12</t>
  </si>
  <si>
    <t>tablica interaktywna QWB200-BW88</t>
  </si>
  <si>
    <t>projektor SONY VLP-EX226</t>
  </si>
  <si>
    <t>komputer</t>
  </si>
  <si>
    <t>notebook LENOVO</t>
  </si>
  <si>
    <t>hydrant wewnętrzny, gaśnica, monitoring</t>
  </si>
  <si>
    <t>Liczba pracowników: 20</t>
  </si>
  <si>
    <t>Pracownia komputerowa</t>
  </si>
  <si>
    <t>Radiomagnetofon Philips</t>
  </si>
  <si>
    <t>Tablica interaktywna</t>
  </si>
  <si>
    <t>zestaw 3 komputerów hp</t>
  </si>
  <si>
    <t>waga kalkulacyjna elektryczna</t>
  </si>
  <si>
    <t>telewizor TOSHIBA 32"</t>
  </si>
  <si>
    <t>kserokopiarka  brater MFC - 9970CDW</t>
  </si>
  <si>
    <t>projektor multimudialny</t>
  </si>
  <si>
    <t>komputer przenośny Lenowo</t>
  </si>
  <si>
    <t>laptop wraz z opragromowaniem</t>
  </si>
  <si>
    <t xml:space="preserve">hydranty wewnętrzne i zewnętrzne, gaśnice, alarm p-poż, główny wyłącznik prądu, system oddymiania, oświetlenie ewakuacyjnemonitoring, centrala sygnalizacyjna, </t>
  </si>
  <si>
    <t>hala sportowa z łącznikiem</t>
  </si>
  <si>
    <t>Budynek szkolny Linia-Zakrzewo w terenie</t>
  </si>
  <si>
    <t>Budynek gospodarczy - Linia</t>
  </si>
  <si>
    <t>hydrant zewnętrzny</t>
  </si>
  <si>
    <t>Budynek gospodarczy - Zakrzewo/Linia</t>
  </si>
  <si>
    <t>Garaż Linia</t>
  </si>
  <si>
    <t>Ubikacja przy SP Zakrzewo</t>
  </si>
  <si>
    <t>Szambo Zakrzewo</t>
  </si>
  <si>
    <t>projektor ACER X112</t>
  </si>
  <si>
    <t>rzutnik BENQ NX503</t>
  </si>
  <si>
    <t>TABLICA INTERAKTYWNA MY BOARD</t>
  </si>
  <si>
    <t>Laptop Toshiba C855E1-1200</t>
  </si>
  <si>
    <t>LAPTOP TOSHIBA C55</t>
  </si>
  <si>
    <t>hydranty wewnętrzne i zewnętrzne, gaśnice, monitoring, oświetlenie ewakuacyjne</t>
  </si>
  <si>
    <t>plac zabaw</t>
  </si>
  <si>
    <t>Liczba pracowników: 40</t>
  </si>
  <si>
    <t>Projektor multimedialny BenQ MX620ST XGA 3000 ANSI wraz z uchwytem, Gambird Kabel VDE- GRUBY zasilający komputerowy Euro/IEC C13 10M, 4World Kabel monitorowy SVGA D-Sub 15 M/M, feryt , ekran  10m, Uchwyt sufitowy do 65 cm</t>
  </si>
  <si>
    <t>Zestaw komputerowy wraz z oprogramowaniem ( komputer , monitor, myszka, klawiatura, oprogramowanie) HP ProDesk 400 G1 MT Cel1820 500GB 8GB DVDRW Win 7 Pro+ karta bezprzewodowa oprogr Libre Office+ Antywirus Commodo monitor AOC 19" e960Srda LED 5:4 DVI Głośniki czarny</t>
  </si>
  <si>
    <t>Radiomagnetofon  Kruger&amp;Matz KM3901</t>
  </si>
  <si>
    <t xml:space="preserve">Tablica interaktywna myBoard 84C </t>
  </si>
  <si>
    <t>Urządzenie wielofunkcyjne Konica Minolta bizhub 3320, mfp A4, 33ppm, A6WP021z kablen USB</t>
  </si>
  <si>
    <t>Telewizor  LED Toschiba 40RL938G /40"/Full HD/ USB/ Smart Wifi</t>
  </si>
  <si>
    <t>Odtwarzacz DVD  DP132</t>
  </si>
  <si>
    <t>LG Miniwieża FA-162</t>
  </si>
  <si>
    <t>Zestaw - tablica interaktywna+ projektor multimedialny</t>
  </si>
  <si>
    <t>Projektor BenQ MW523</t>
  </si>
  <si>
    <t>aparat fotograficzny Sony SLT-A 37K lusrzanka cyfrowa</t>
  </si>
  <si>
    <t xml:space="preserve">Laptop wraz z oprogramowaniem i myszką HP PB 455 G1 A4-4300 15.6 Wc 4GB/500 DVDRW Win8 64-bit +bag, EXTREME Przewodowa Mysz Optyczna USB CAMILLE 3D /1000DPI/czarna, ESPERANZA Czytnik Kart All in One EA130 USB 2.0, CDBurnerXP, LipreOffice, Antywirus Comodo </t>
  </si>
  <si>
    <t>TABLICA INTERAKTYWNA - myBoard 84 C  CENA JEDNOSTKOWA  BRUTTO - 3495,66 zł – ilość 1 szt.</t>
  </si>
  <si>
    <t>ZESTAW KOMPUTEROWY HP ProDesk 400G1 MT Cel 1820 500GB 8GB DVDRW Win 7 Pro + karta bezprzewodowa Monitor AOC 19 " e 960Srda LED 5:4 DVI Głośniki Czarny Oprogramowanie LIbre Office + antywirus Commodo CENA JEDNOSTKOWA BRUTTO  JEDNEGO ZESTAWU= 1841,31 zł - szt. 3</t>
  </si>
  <si>
    <t>KSEROKOPIARKA Brother MFC 9970 CDW  z kablem USB ; CENA NETTO = 3044,00; BRUTTO 3744,12 zł – 1 szt.</t>
  </si>
  <si>
    <t>LAPTOP Z OPROGRAMOWANIEM HP PB 455 G1 A 4-4300M 15.6 HD  WC 4GB/500 DVDRW WIN 8 64 BIT + BAG = CENA JEDNOSTKOWA ZA JEDEN =2078,70  - ilość 2 szt.</t>
  </si>
  <si>
    <t>RADIOMAGNETOFONY Kruger &amp; Matz KM 3901 ; cena jednostkowa brutto =190,65 zł  - 3 szt.</t>
  </si>
  <si>
    <t>Liczba pracowników: 9</t>
  </si>
  <si>
    <t>Liczba pracowników: 61</t>
  </si>
  <si>
    <t>Czy budynek jest pod nadzorem konserwatora zabytków? Tak\Nie</t>
  </si>
  <si>
    <t>Remont generalny w budynkach, które mają więcej niż 50 lat? Tak\Nie - Kiedy?</t>
  </si>
  <si>
    <t>Rodzaj konstrukcji budynków i pokrycia dachowego</t>
  </si>
  <si>
    <t>Czy budynek(budowla) jest pustostanem wyłączonym z eksploatacji? Tak\Nie</t>
  </si>
  <si>
    <t>Budynek Urzędu Gminy</t>
  </si>
  <si>
    <t>1973/2010</t>
  </si>
  <si>
    <t>hydrant zewnętrzny, gaśnice, alarmy, obiekt monitorowany, koc gaśniczy</t>
  </si>
  <si>
    <t>Linia, ul. Turystyczna 15</t>
  </si>
  <si>
    <t>Nie</t>
  </si>
  <si>
    <t>x</t>
  </si>
  <si>
    <t>Tak</t>
  </si>
  <si>
    <t>murowany, papa</t>
  </si>
  <si>
    <t>Budynek socjalny - Stadion Sportowy</t>
  </si>
  <si>
    <t>1994/2015</t>
  </si>
  <si>
    <t>hydrant zewnętrzny , obiekt monitorowany</t>
  </si>
  <si>
    <t>Linia, ul. Sportowa 37</t>
  </si>
  <si>
    <t>murowany, blacha</t>
  </si>
  <si>
    <t>Budynek OSP w Strzepczu</t>
  </si>
  <si>
    <t>2009/2010</t>
  </si>
  <si>
    <t>gaśnice, hydrant zewnętrzny, 2 samochody p-poż</t>
  </si>
  <si>
    <t>Linia, ul. Ks. J. Rotty 15</t>
  </si>
  <si>
    <t xml:space="preserve">Budynek OSP w Lewinie </t>
  </si>
  <si>
    <t>1990/2010</t>
  </si>
  <si>
    <t>gaśnice, hydrant zewnętrzny, 1 samochód p-poż</t>
  </si>
  <si>
    <t>Lewino</t>
  </si>
  <si>
    <t>Budynek OSP w Lini</t>
  </si>
  <si>
    <t>1990/2009</t>
  </si>
  <si>
    <t>gaśnice, hydrant wewnętrzny, 2 samochody p-poż</t>
  </si>
  <si>
    <t>Linia, ul. Turystyczna 3</t>
  </si>
  <si>
    <t>Budynek OSP w Kętrzynie</t>
  </si>
  <si>
    <t>1950/2010</t>
  </si>
  <si>
    <t>hydranty, gaśnice</t>
  </si>
  <si>
    <t>Kętrzyno</t>
  </si>
  <si>
    <t>Budynek OSP w Osieku</t>
  </si>
  <si>
    <t>Osiek</t>
  </si>
  <si>
    <t>cegła czerwona, dachówka betonowa</t>
  </si>
  <si>
    <t>Budynek OSP w Zakrzewie</t>
  </si>
  <si>
    <t>hydrant zewnętrzny, zbiornik p-poż</t>
  </si>
  <si>
    <t>Zakrzewo</t>
  </si>
  <si>
    <t>Budynek przedszkola Linia</t>
  </si>
  <si>
    <t>1969/2009</t>
  </si>
  <si>
    <t>gaśnica, hydrant zewnętrzny, koc gaśniczy</t>
  </si>
  <si>
    <t>Linia, ul. Szkolna 3</t>
  </si>
  <si>
    <t>cegła ceramiczna pełna, papa</t>
  </si>
  <si>
    <t>Budynek przepompowni w Pobłociu</t>
  </si>
  <si>
    <t>gaśnica, woda</t>
  </si>
  <si>
    <t>Pobłocie 95</t>
  </si>
  <si>
    <t>X</t>
  </si>
  <si>
    <t>Budynek mieszkalny Strzepcz</t>
  </si>
  <si>
    <t>powyż. 50 lat</t>
  </si>
  <si>
    <t xml:space="preserve">hydrant zewnętrzny, </t>
  </si>
  <si>
    <t>Strzepcz, ul. Ks. Józefa Rotty 3</t>
  </si>
  <si>
    <t>Lokal mieszkalny Pobłocie</t>
  </si>
  <si>
    <t>Pobłocie 7</t>
  </si>
  <si>
    <t>Budynek mieszkalny Miłoszewo</t>
  </si>
  <si>
    <t>gaśnica</t>
  </si>
  <si>
    <t>Młoszewo 24A</t>
  </si>
  <si>
    <t>murowany, dachówka</t>
  </si>
  <si>
    <t>Lokal mieszkalny Linia po GSch</t>
  </si>
  <si>
    <t>hydrant zewnetrzny</t>
  </si>
  <si>
    <t>Linia, ul. Leśna 1</t>
  </si>
  <si>
    <t>Lokal mieszkalny Zakrzewo</t>
  </si>
  <si>
    <t>gaśnice, hydrant zewnetrzny</t>
  </si>
  <si>
    <t>Zakrzewo 22</t>
  </si>
  <si>
    <t>Świetlica wiejska Smażyno</t>
  </si>
  <si>
    <t>powyż. 50 lat remont 2009</t>
  </si>
  <si>
    <t>gaśnica,</t>
  </si>
  <si>
    <t>Smażyno 3</t>
  </si>
  <si>
    <t>Świetlica wiejska Osiek</t>
  </si>
  <si>
    <t>Osiek 2</t>
  </si>
  <si>
    <t>cegła czerwona, blacha</t>
  </si>
  <si>
    <t>Świetlica Wiejska w Niepoczołowicach</t>
  </si>
  <si>
    <t>Niepoczołowice 5</t>
  </si>
  <si>
    <t>Oczyszczalnia ścieków w Tłuczewie - budynek socjalny</t>
  </si>
  <si>
    <t>hydrant zewnętrzny, gaśnica</t>
  </si>
  <si>
    <t>Tłuczewo 40</t>
  </si>
  <si>
    <t>murowana, blacho-dachówka</t>
  </si>
  <si>
    <t>Oczyszczalnia Tłuczewo i kanalizacja Linia</t>
  </si>
  <si>
    <t>Wiata autobusowa Potęgowo</t>
  </si>
  <si>
    <t>Przystanki Linia, Lewinko, Miłoszewo</t>
  </si>
  <si>
    <t>Przystanki 2 szt. Smażyno-Niepoczołowie</t>
  </si>
  <si>
    <t>Wiata przystankowa - szkolny Smażyno</t>
  </si>
  <si>
    <t>Przystanek - wiata typu Diana</t>
  </si>
  <si>
    <t>Przystanek - wiata typu Diana Pobłocie</t>
  </si>
  <si>
    <t>Wiata przystankowa Niepoczołowice</t>
  </si>
  <si>
    <t>Przystanek - wiata typu Diana Osiek</t>
  </si>
  <si>
    <t>Przystanek - wiata typu Diana Linia</t>
  </si>
  <si>
    <t>Przystanek autobusowy Linia "centrum"</t>
  </si>
  <si>
    <t>Przystanek autobusowy DIANA - Linia dworzec</t>
  </si>
  <si>
    <t>Przystanek autobusowy Niepoczołowice-Folwark</t>
  </si>
  <si>
    <t>Kopleks Rekreacyjno-Kulturalny Potęgowo</t>
  </si>
  <si>
    <t>woda - jezioro</t>
  </si>
  <si>
    <t>Kopleks Rekreacyjno-Kulturalny Linia</t>
  </si>
  <si>
    <t>hydrant wewnętrzny,</t>
  </si>
  <si>
    <t>Kopleks rekreacyjno-kulturalny Strzepcz</t>
  </si>
  <si>
    <t>Centrum Sportowe-Rekreacyjne Strzepcz</t>
  </si>
  <si>
    <t>Cetrum Rekreacyjne Linia</t>
  </si>
  <si>
    <t>Bieżnia na stadionie w Lini</t>
  </si>
  <si>
    <t>Szlak turystyczno - przyrodniczy gminy Linia</t>
  </si>
  <si>
    <t>Cmentarz Smażyno</t>
  </si>
  <si>
    <t>woda</t>
  </si>
  <si>
    <t>Ogrodzenie Linia</t>
  </si>
  <si>
    <t>Ogrodzenie strefy ochronnej Linia</t>
  </si>
  <si>
    <t>Ogrodzenie zbiornika w Lini</t>
  </si>
  <si>
    <t>Ogrodzenie w Lewinie</t>
  </si>
  <si>
    <t>Ogrodzenie w Pobłocie</t>
  </si>
  <si>
    <t>Ogrodzenie terenu przepompowni Pobłocie</t>
  </si>
  <si>
    <t>Ogrodzenie Strzepcz</t>
  </si>
  <si>
    <t>Ogrodzenie Smażyno</t>
  </si>
  <si>
    <t>Ogrodzenie Zakrzewo</t>
  </si>
  <si>
    <t>Ogrodzenie Miłoszewo</t>
  </si>
  <si>
    <t>Ogrodzenie przy ulicy Długiej</t>
  </si>
  <si>
    <t>Ogrodzenie przy remizie strażackiej Linia</t>
  </si>
  <si>
    <t>"ORLIK" Zaplecze - Linia</t>
  </si>
  <si>
    <t>Boisko wielofunkcyjne w Strzepczu</t>
  </si>
  <si>
    <t>Boisko wielofunkcyjne w Niepoczołowicach</t>
  </si>
  <si>
    <t>Boisko wielofunkcyjne w Pobłociu</t>
  </si>
  <si>
    <t>Boisko w Pobłociu</t>
  </si>
  <si>
    <t>Boisko "ORLIK" Linia</t>
  </si>
  <si>
    <t>Plac zabaw w Strzepczu</t>
  </si>
  <si>
    <t>Plac zabaw Tłuczewo</t>
  </si>
  <si>
    <t>Plac zabaw Zakrzewo</t>
  </si>
  <si>
    <t>Plac zabaw Kętrzyno</t>
  </si>
  <si>
    <t>Plac zabaw Lewino</t>
  </si>
  <si>
    <t>Plac zabaw Miłoszewo</t>
  </si>
  <si>
    <t>Plac zabaw Niepoczołowice</t>
  </si>
  <si>
    <t>Plac zabaw Pobłocie</t>
  </si>
  <si>
    <t>Plac zabaw Smażyno</t>
  </si>
  <si>
    <t>Plac zabaw Lewinko</t>
  </si>
  <si>
    <t>Plac zabaw Osiek</t>
  </si>
  <si>
    <t>Plac zabaw Kobylasz</t>
  </si>
  <si>
    <t>Siłownie Zewnętrzne</t>
  </si>
  <si>
    <t>Liczba pracowników: 25</t>
  </si>
  <si>
    <t>zestawy komputerowe z drukarkami atramentowymi 40 szt (użykownicy - mieszkańcy gminy)</t>
  </si>
  <si>
    <t>zestawy konputerowe 16 szt + drukarka sieciowa (ZS w Linii)</t>
  </si>
  <si>
    <t>zestawy komputerowe 10 szt + drukarka sieciowa (Szkoła Podstawowa w Pobłociu)</t>
  </si>
  <si>
    <t>zestawy komputerowe 8 szt + drukarka sieciowa (Szkoła Podstawowa w Niepoczołowicach)</t>
  </si>
  <si>
    <t>zestawy komputerowe 6 szt + drukarka sieciowa (Szkoła Podstawowa w Strzepczu)</t>
  </si>
  <si>
    <t>zestawy komputerowe 25 szt (10-mieszkańcy gminy, 4-ZS Linia, 4-SP Niepoczołowice, 4-ZS Strzepcz, 3-SP Pobłocie)</t>
  </si>
  <si>
    <t>Man</t>
  </si>
  <si>
    <t>WMA8931355B015234</t>
  </si>
  <si>
    <t>GWE90012</t>
  </si>
  <si>
    <t>AUTOBUS</t>
  </si>
  <si>
    <t>26.09.1996</t>
  </si>
  <si>
    <t>Volkswagen</t>
  </si>
  <si>
    <t>OSOBOWY</t>
  </si>
  <si>
    <t>Niewiadów</t>
  </si>
  <si>
    <t>B 203 1 HT B 2000</t>
  </si>
  <si>
    <t>SWND2000020002972</t>
  </si>
  <si>
    <t>GWE 13PA</t>
  </si>
  <si>
    <t>PRZYCZEPA</t>
  </si>
  <si>
    <t>27.08.2002</t>
  </si>
  <si>
    <t>do 3.5 t</t>
  </si>
  <si>
    <t>Zetor</t>
  </si>
  <si>
    <t>GKZ 7924</t>
  </si>
  <si>
    <t>CIĄGNIK ROLNICZY</t>
  </si>
  <si>
    <t>29.04.1991</t>
  </si>
  <si>
    <t>Caddy</t>
  </si>
  <si>
    <t>WV1ZZZ2KZ8X017642</t>
  </si>
  <si>
    <t>GWE69666</t>
  </si>
  <si>
    <t>CIĘŻAROWY</t>
  </si>
  <si>
    <t>02.08.2007</t>
  </si>
  <si>
    <t>2/819</t>
  </si>
  <si>
    <t>METAL-FACH</t>
  </si>
  <si>
    <t>T735</t>
  </si>
  <si>
    <t>735111100009</t>
  </si>
  <si>
    <t>GWE 2415A</t>
  </si>
  <si>
    <t>05.04.2012</t>
  </si>
  <si>
    <t xml:space="preserve">Świdnik </t>
  </si>
  <si>
    <t>Trade</t>
  </si>
  <si>
    <t>SWH2360S5AB008613</t>
  </si>
  <si>
    <t>GWE 0622A</t>
  </si>
  <si>
    <t>19.04.2010</t>
  </si>
  <si>
    <t>Ford                       (OSP Strzepcz)</t>
  </si>
  <si>
    <t>FA86IRGPHF A28 TRANSIT</t>
  </si>
  <si>
    <t>WFOXXXBDFX6B47445</t>
  </si>
  <si>
    <t>GWE 7Y60</t>
  </si>
  <si>
    <t>SPECJALNY - POŻARNICZY</t>
  </si>
  <si>
    <t>22.11.2006</t>
  </si>
  <si>
    <t>6/1650</t>
  </si>
  <si>
    <t>Mercedes-Benz</t>
  </si>
  <si>
    <t>1622 AK-1</t>
  </si>
  <si>
    <t>61732615151888</t>
  </si>
  <si>
    <t>GWE 3W91</t>
  </si>
  <si>
    <t>20.08.1985</t>
  </si>
  <si>
    <t>Lublin                    (OSP Linia)</t>
  </si>
  <si>
    <t>SUL35241770070089</t>
  </si>
  <si>
    <t>GWE J220</t>
  </si>
  <si>
    <t>03.01.2001</t>
  </si>
  <si>
    <t>6/1400</t>
  </si>
  <si>
    <t>MAN                       (OSP Linia)</t>
  </si>
  <si>
    <t>TGM 18.340 4/4</t>
  </si>
  <si>
    <t>WMAN38ZZ0EY319729</t>
  </si>
  <si>
    <t>GWE 91700</t>
  </si>
  <si>
    <t>17.11.2014</t>
  </si>
  <si>
    <t>Mercedes-Benz      (OSP Strzepcz)</t>
  </si>
  <si>
    <t>Atego 1326 AF</t>
  </si>
  <si>
    <t>WDB9763641L441006</t>
  </si>
  <si>
    <t>GWE 38838</t>
  </si>
  <si>
    <t>12.10.2010</t>
  </si>
  <si>
    <t>Magirus-Deutz</t>
  </si>
  <si>
    <t>GWE59998</t>
  </si>
  <si>
    <t>30.10.1984</t>
  </si>
  <si>
    <t>6/1200</t>
  </si>
  <si>
    <t>Stacja wodociągowa w Lini</t>
  </si>
  <si>
    <t>pon. 50 lat</t>
  </si>
  <si>
    <t>gaśnice, woda</t>
  </si>
  <si>
    <t>Linia, ul. Ogrodowa 7</t>
  </si>
  <si>
    <t>Stacja wodociągowa w Smażynie</t>
  </si>
  <si>
    <t>Smażyno 40</t>
  </si>
  <si>
    <t>Stacja wodociągowa w Lewinie</t>
  </si>
  <si>
    <t>Lewino 84</t>
  </si>
  <si>
    <t>Stacja wodociągowa w Zakrzewie</t>
  </si>
  <si>
    <t>Zakrzewo 71</t>
  </si>
  <si>
    <t>Stacja wodociągowa w Strzepczu</t>
  </si>
  <si>
    <t>jest to budynek (kontener)</t>
  </si>
  <si>
    <t>Strzepcz, ul. Ks. Józefa Rotty</t>
  </si>
  <si>
    <t>Stacja wodociągowa w Pobłociu</t>
  </si>
  <si>
    <t>Pobłocie 89A</t>
  </si>
  <si>
    <t>Stacja wodociągowa w Miłoszewie</t>
  </si>
  <si>
    <t>Miłoszewo 101</t>
  </si>
  <si>
    <t>Sieć wodociągowa Potęgowo</t>
  </si>
  <si>
    <t>Sieć wodociągowa w Smażynie</t>
  </si>
  <si>
    <t>Sieć wodociągowa Lewino</t>
  </si>
  <si>
    <t>Sieć wodociągowa Pobłocie</t>
  </si>
  <si>
    <t>Sieć wodociągowa Strzepcz</t>
  </si>
  <si>
    <t>Sieć wodociągowa Zakrzewo</t>
  </si>
  <si>
    <t>Sieć wodociągowa Linia</t>
  </si>
  <si>
    <t>Sieć wodociągowa Miłoszewo</t>
  </si>
  <si>
    <t>Sieć wodociągowa Niepoczołowice</t>
  </si>
  <si>
    <t>Sieć wodociągowa Strzepcz - Dargolewo</t>
  </si>
  <si>
    <t>Sieć wodociągowa Osiek</t>
  </si>
  <si>
    <t>Wodociąg Niepoczołowice - Potęgowo</t>
  </si>
  <si>
    <t>Wodociąg Strzepcz - Miłoszewo</t>
  </si>
  <si>
    <t>Wodociąg Kobylasz</t>
  </si>
  <si>
    <t>Sieć wodociągowa Niepoczołowice - Folwark</t>
  </si>
  <si>
    <t>Kanalizacja Tłuczewo</t>
  </si>
  <si>
    <t>Kanalizacja Linia II etap</t>
  </si>
  <si>
    <t>Sieć kanalizacyjno - sanitarna Tłuczewo - Strzepcz</t>
  </si>
  <si>
    <t>Sieć kanalizacyjno - sanitarna Niepoczołowice</t>
  </si>
  <si>
    <t>NIE</t>
  </si>
  <si>
    <t>CEGŁA, KONSTRUKCJA DREWNIANA I BLACHA</t>
  </si>
  <si>
    <t>SŁUPY BETONOWA, KONSTRUKCJA STALOWA BLACHA</t>
  </si>
  <si>
    <t>KREGI BETONOWE</t>
  </si>
  <si>
    <t>PUSTAK / BLACHA</t>
  </si>
  <si>
    <t>nie</t>
  </si>
  <si>
    <t>dach spadzisty - blacha trapezowa, konstrukcja -murowany z cegły.</t>
  </si>
  <si>
    <t>dach spadzisty - eternit, konstrukcja - murowany z cegły.</t>
  </si>
  <si>
    <t>pustak, papa</t>
  </si>
  <si>
    <t>cegła, dachówka</t>
  </si>
  <si>
    <t>tak /2000 i 2013</t>
  </si>
  <si>
    <t>cegła, pustak /blacha</t>
  </si>
  <si>
    <t xml:space="preserve">Tak: ociplenie i elewacja - 2008r., remont wnętrza części budynku 2014r. </t>
  </si>
  <si>
    <t>Budynek murowany, dach o konstrukcji drewnianej pokryty blachodachówką</t>
  </si>
  <si>
    <t>tablica interaktywna Triumph Board 78" Multi Touch</t>
  </si>
  <si>
    <t>plac zabwa</t>
  </si>
  <si>
    <t>Plac zabaw</t>
  </si>
  <si>
    <t>Transporter</t>
  </si>
  <si>
    <t>WV2ZZZ7HZAH269694</t>
  </si>
  <si>
    <t>GWE 4717E</t>
  </si>
  <si>
    <t>02.06.2010</t>
  </si>
  <si>
    <t>Wiata przystankowa</t>
  </si>
  <si>
    <t>Pobłocie</t>
  </si>
  <si>
    <t>Miłoszewo</t>
  </si>
  <si>
    <t>Linia, ul. Sportowa</t>
  </si>
  <si>
    <t>Tłuczewo</t>
  </si>
  <si>
    <t>zestawy komputerowe 50szt (20 mieszkańcy gminy, 13 szt ZS w Lini, 13 szt ZS w Strzepczu, 4 szt SP w Pobłociu)</t>
  </si>
  <si>
    <t>Projektor Vivitek DX864</t>
  </si>
  <si>
    <t>Laptop Lenovo G50-70 (59-439788) czerny Ram: 4GB Windows 8.1 64bit</t>
  </si>
  <si>
    <t>boisko wielofunkcyjne</t>
  </si>
  <si>
    <t>drukarka canon</t>
  </si>
  <si>
    <t>radiomagnetofon philips A2</t>
  </si>
  <si>
    <t>tablica interaktywna ESPRIT DT</t>
  </si>
  <si>
    <t>Projektor NEC VE281X</t>
  </si>
  <si>
    <t>drukarka bixolon</t>
  </si>
  <si>
    <t>czytnik kodów kreskowych Motorola</t>
  </si>
  <si>
    <t>laptop lenowo wraz z oprogramowaniem</t>
  </si>
  <si>
    <t>Telewizor LED LG 49LF590V</t>
  </si>
  <si>
    <t>Tablica interaktywna Myboard FullHD - 2 szt.</t>
  </si>
  <si>
    <t>Projektor NEC V302H - 2 szt.</t>
  </si>
  <si>
    <t>Komputer stacjonarny SN: KT420085/KT419559 - 2 szt.</t>
  </si>
  <si>
    <t xml:space="preserve">Monitor Philips 200V4QSBR 19,53"  - 2 szt. </t>
  </si>
  <si>
    <t>Notebook Lenovo G50-30N2830/4GB/128/DVD-RW/Win8.1 - 2 szt</t>
  </si>
  <si>
    <t>Wiejski Ośrodek Zdrowia - Strzepcz</t>
  </si>
  <si>
    <t>gaśnice</t>
  </si>
  <si>
    <t>Strzepcz, ul. Ks. Józefa Rotty 1</t>
  </si>
  <si>
    <t>Tak, 1989</t>
  </si>
  <si>
    <t>Ciąg pieszo-widokowy jez. Niepoczołowice</t>
  </si>
  <si>
    <t>Instalacje fotowoltaiczne 21 szt.</t>
  </si>
  <si>
    <t>Instalacje fotowoltaiczne 2 szt.</t>
  </si>
  <si>
    <t>serwer salican</t>
  </si>
  <si>
    <t>jednostki centralne komputera - 4 szt</t>
  </si>
  <si>
    <t>zestawy komputerowe (4szt. - SP Kętrzyno, 4 szt. - SP Miłoszewo)</t>
  </si>
  <si>
    <t>projektor Sony V PL-SX 225</t>
  </si>
  <si>
    <t>telewizor Toshiba</t>
  </si>
  <si>
    <t>kserokopiarka Brother</t>
  </si>
  <si>
    <t>komputer Lenovo Idea Center 300s</t>
  </si>
  <si>
    <t>drukarka Epson L 365 WIFI</t>
  </si>
  <si>
    <t>notebook Lenovo 80</t>
  </si>
  <si>
    <t>aparat cyfrowy SONY</t>
  </si>
  <si>
    <t>laptop HP wraz z oprogramowaniem</t>
  </si>
  <si>
    <t>Opel</t>
  </si>
  <si>
    <t>Mokka</t>
  </si>
  <si>
    <t>W0LJD7EL4DB080366</t>
  </si>
  <si>
    <t>GWE 3888F</t>
  </si>
  <si>
    <t>16.03.2013</t>
  </si>
  <si>
    <t>Wiata przystankowa Strzepcz, ul. Ks. Rotty (przy kościele)</t>
  </si>
  <si>
    <t>projektor Epson EB-W32LCD XGA3200 ANSI</t>
  </si>
  <si>
    <t xml:space="preserve">Tablica  interaktywna S8310TOUCH </t>
  </si>
  <si>
    <t>projektor Epson EB 570 z uchwytem</t>
  </si>
  <si>
    <t xml:space="preserve">kserokopiarka TASKALFA 1800 z podajnikiem dupleksem </t>
  </si>
  <si>
    <t>urządzenie wielofunkcyjne Brother DCP-J105</t>
  </si>
  <si>
    <t>monitor interaktywny Avtek 65`  PRO</t>
  </si>
  <si>
    <t>monitoring wizyjny</t>
  </si>
  <si>
    <t>Wyposażenie pracowni (dygestorium ) pracownia fizyczno - chemiczna</t>
  </si>
  <si>
    <t xml:space="preserve">Notebook ASUS 4szt. </t>
  </si>
  <si>
    <t>Komputer przenośny z oprogramowaniem - pracownia fizyczno-chemiczna</t>
  </si>
  <si>
    <t>Urządzenie wielofunkcyjne - pracownia fizyczno-chemiczna</t>
  </si>
  <si>
    <t>Komputer przenośny z oprogramowaniem - pracownia matematyczno-przyrodnicza</t>
  </si>
  <si>
    <t>Urządzenie wielofunkcyjne - pracownia matematyczno-przyrodnicza</t>
  </si>
  <si>
    <t>Urządzenie wielofunkcyjne OKI MB492 - 1 szt.</t>
  </si>
  <si>
    <t>Laptop  DELL z oprogramowaniem</t>
  </si>
  <si>
    <t>minitor interaktywny Avtek 425 HT Jupiter</t>
  </si>
  <si>
    <t>notebook Lenovo B50/-80</t>
  </si>
  <si>
    <r>
      <t>z</t>
    </r>
    <r>
      <rPr>
        <sz val="8"/>
        <rFont val="Arial"/>
        <family val="2"/>
      </rPr>
      <t>asilacz buforowy- liniowy PULSTAR WA 500 do kamer monitoringu</t>
    </r>
  </si>
  <si>
    <t>projektor ACER P1283</t>
  </si>
  <si>
    <t>projektory multimedialne (2 sztuki)</t>
  </si>
  <si>
    <t>tablice interaktywne ( 2 sztuki )</t>
  </si>
  <si>
    <t>monitor interaktywny AVTEK 65 PRO</t>
  </si>
  <si>
    <t>Pianino cyfrowe Yamaha P95 B</t>
  </si>
  <si>
    <t xml:space="preserve">projektor ACER P1283 </t>
  </si>
  <si>
    <t>Podłoga interaktywna -magiczny dywan</t>
  </si>
  <si>
    <t>kserokopiarka konica minolta 222</t>
  </si>
  <si>
    <t xml:space="preserve">pracownia językowa, fizyczno-chemiczna i matematyczna </t>
  </si>
  <si>
    <t>drukarka HP</t>
  </si>
  <si>
    <t>laptop Lenovo G50-30</t>
  </si>
  <si>
    <t>aparat fotofraficzny KODAK</t>
  </si>
  <si>
    <t>Laptop Lenovo T510 ( 5 sztuk)</t>
  </si>
  <si>
    <t>Zestaw komputerowy</t>
  </si>
  <si>
    <t xml:space="preserve">laptopy z oprogramowaniem (6 sztuk) </t>
  </si>
  <si>
    <t>Zestaw komputerowy ( 5 sztuk )</t>
  </si>
  <si>
    <t>Laptop Lenovo T510 WIN 7 PRO (2 sztuki)</t>
  </si>
  <si>
    <t>laptop lenovo G50-30 (2 sztuki)</t>
  </si>
  <si>
    <t>zestaw komputerowy (5 sztuk)</t>
  </si>
  <si>
    <t>aparat powietrzny</t>
  </si>
  <si>
    <t>Projektor (2 sztuki)</t>
  </si>
  <si>
    <t>tablica ESPIRT MT-PRO (2 sztuki)</t>
  </si>
  <si>
    <t>Waga ze wzrostomierzem</t>
  </si>
  <si>
    <t>Dell INSPIRION 5567-9722</t>
  </si>
  <si>
    <t>Dell INSPIRION 5567-6080 (2 sztuki)</t>
  </si>
  <si>
    <t xml:space="preserve">Niszczarka OPUS </t>
  </si>
  <si>
    <t>Liczba pracowników: 18</t>
  </si>
  <si>
    <t>Komputery z wyposażeniem i oprogramowaniem (4 szt.)</t>
  </si>
  <si>
    <t>Podłoga interaktywna</t>
  </si>
  <si>
    <t>Urządzenie wielkofunkcyjne</t>
  </si>
  <si>
    <t>Monitor interaktywny LCD 55" (2 szt.)</t>
  </si>
  <si>
    <t>Notebook Lenovo 110-17 IKB 17" HD</t>
  </si>
  <si>
    <t>Zestaw Photon (pakiet edukacyjny + tablet 10" Cavion + mata edukacyjna)</t>
  </si>
  <si>
    <t>Pianino CASIO</t>
  </si>
  <si>
    <t>Głośnik mobilny JBL</t>
  </si>
  <si>
    <t>Szkoła Podstawowa im. ks. kan. B. Olęckiego  w Niepoczołowicach</t>
  </si>
  <si>
    <t>7. Szkoła Podstawowa im. ks. kan. B. Olęckiego  w Niepoczołowicach</t>
  </si>
  <si>
    <t>7. Szkoła Podstawowa im. ks. kan. B. Olęckiego w Niepoczołowicach</t>
  </si>
  <si>
    <t>Szkoła Podstawowa im. ks. kan. B. Olęckiego w Niepoczołowicach</t>
  </si>
  <si>
    <t>kserokopiarka Konica Minolta BIZHUB C258</t>
  </si>
  <si>
    <t>laptop LENOVO E570</t>
  </si>
  <si>
    <t>26.09.2018 26.09.2019 26.09.2020</t>
  </si>
  <si>
    <t>25.09.2019 25.09.2020 25.09.2021</t>
  </si>
  <si>
    <t>01.01.2019 01.01.2020 01.01.2021</t>
  </si>
  <si>
    <t>31.12.2019 31.12.2020 31.12.2021</t>
  </si>
  <si>
    <t>03.01.2019 03.01.2020 03.01.2021</t>
  </si>
  <si>
    <t>02.01.2020 02.01.2021 02.01.2022</t>
  </si>
  <si>
    <t>12.04.2019 12.04.2020 12.04.2021</t>
  </si>
  <si>
    <t>11.04.2020 11.04.2021 11.04.2022</t>
  </si>
  <si>
    <t>05.04.2019 05.04.2020 05.04.2021</t>
  </si>
  <si>
    <t>04.04.2020 04.04.2021 04.04.2022</t>
  </si>
  <si>
    <t>19.04.2019 19.04.2020 19.04.2021</t>
  </si>
  <si>
    <t>18.04.2020 18.04.2021 18.04.2022</t>
  </si>
  <si>
    <t>22.11.2018 22.11.2019 22.11.2020</t>
  </si>
  <si>
    <t>21.11.2019 21.11.2020 21.11.2021</t>
  </si>
  <si>
    <t xml:space="preserve"> 26.09.2018 26.09.2019 26.09.2020</t>
  </si>
  <si>
    <t>17.11.2018 17.11.2019 17.11.2020</t>
  </si>
  <si>
    <t>16.11.2019 16.11.2020 16.11.2021</t>
  </si>
  <si>
    <t>23.09.2018 23.09.2019 23.09.2020</t>
  </si>
  <si>
    <t>22.09.2019 22.09.2020 22.09.2021</t>
  </si>
  <si>
    <t>24.09.2018 24.09.2019 24.09.2020</t>
  </si>
  <si>
    <t>23.09.2019 23.09.2020 23.09.2021</t>
  </si>
  <si>
    <t>02.06.2019 02.06.2020 02.06.2021</t>
  </si>
  <si>
    <t>01.06.2020 01.06.2021 01.06.2022</t>
  </si>
  <si>
    <t>15.12.2018 15.12.2019 15.12.2020</t>
  </si>
  <si>
    <t>14.12.2019 14.12.2020 14.12.2021</t>
  </si>
  <si>
    <t>19.12.2018 19.12.2019 19.12.2020</t>
  </si>
  <si>
    <t>18.12.2019 18.12.2020 18.12.2021</t>
  </si>
  <si>
    <t>Tabela nr 2</t>
  </si>
  <si>
    <t>Tabela nr 3</t>
  </si>
  <si>
    <t>Tabela nr 4</t>
  </si>
  <si>
    <t>Tabela nr 6</t>
  </si>
  <si>
    <t>L.P.</t>
  </si>
  <si>
    <t>Ubezpieczajacy</t>
  </si>
  <si>
    <t>Ubezpieczony</t>
  </si>
  <si>
    <t>Poszkodowany</t>
  </si>
  <si>
    <t>Ubezpieczyciel</t>
  </si>
  <si>
    <t>Rodzaj szkody</t>
  </si>
  <si>
    <t>Przedmiot szkody</t>
  </si>
  <si>
    <t>Data szkody</t>
  </si>
  <si>
    <t>Kwota odszk.</t>
  </si>
  <si>
    <t>GMINA LINIA</t>
  </si>
  <si>
    <t>UG</t>
  </si>
  <si>
    <t>TUW TUW</t>
  </si>
  <si>
    <t>D</t>
  </si>
  <si>
    <t xml:space="preserve">EL </t>
  </si>
  <si>
    <t>USZKODZENIE MONITORA WSKUTEK NIEUWAGI</t>
  </si>
  <si>
    <t>14.10.15</t>
  </si>
  <si>
    <t>OG</t>
  </si>
  <si>
    <t>USZKODZENIE WIATY PRZYSTANKOWEJ</t>
  </si>
  <si>
    <t>22.10.15</t>
  </si>
  <si>
    <t>ZS W LINII</t>
  </si>
  <si>
    <t>SZ</t>
  </si>
  <si>
    <t>ROZBICIE SZYBY W SZKOŁE/OKNO</t>
  </si>
  <si>
    <t>23.10.15</t>
  </si>
  <si>
    <t>KRZ</t>
  </si>
  <si>
    <t>KRADZIEŻ PANELI FOTOWOLTAICZNYCH</t>
  </si>
  <si>
    <t>19.12.15</t>
  </si>
  <si>
    <t>SUMA:</t>
  </si>
  <si>
    <t>OGRODZENIE - UDERZENIE POJAZDU</t>
  </si>
  <si>
    <t>02.01.16</t>
  </si>
  <si>
    <t>ALL</t>
  </si>
  <si>
    <t>WIATA/WYBUDOWANIE - USZKODZENIE MECHANICZNE</t>
  </si>
  <si>
    <t>07.03.16</t>
  </si>
  <si>
    <t>07.04.16</t>
  </si>
  <si>
    <t>OCD</t>
  </si>
  <si>
    <t>27.05.16</t>
  </si>
  <si>
    <t>NNW</t>
  </si>
  <si>
    <t>OC - UPADEK</t>
  </si>
  <si>
    <t>05.06.16</t>
  </si>
  <si>
    <t>OCK</t>
  </si>
  <si>
    <t>14.10.16</t>
  </si>
  <si>
    <t>USZKODZENIE MECHANICZNE WIATY PRZYSTANKOWEJ</t>
  </si>
  <si>
    <t>20.10.16</t>
  </si>
  <si>
    <t>OBRAŻENIA CIAŁA PODCZAS AKCJI</t>
  </si>
  <si>
    <t>21.09.16</t>
  </si>
  <si>
    <t>USZKODZENIE MECHANICZNE WIATY POBŁOCIE</t>
  </si>
  <si>
    <t>23.02.17</t>
  </si>
  <si>
    <t>OSP</t>
  </si>
  <si>
    <t>NNW MŁODIKÓW</t>
  </si>
  <si>
    <t>04.06.17</t>
  </si>
  <si>
    <t>USZKODZENIE MECHANICZNE WIATA PRZYSTANKOWA - SPORTOWA</t>
  </si>
  <si>
    <t>19.08.17</t>
  </si>
  <si>
    <t>14.10.17</t>
  </si>
  <si>
    <t>USZKODZENIE MECHANICZNE WIATY W M. STRZEPCZ</t>
  </si>
  <si>
    <t>07.11.17</t>
  </si>
  <si>
    <t>USZKODZENIE POJAZDU M-KI SKODA GWE39555 NA DRODZE GMINNEJ</t>
  </si>
  <si>
    <t>17.11.17</t>
  </si>
  <si>
    <t xml:space="preserve">UG </t>
  </si>
  <si>
    <t>SZMUDA PATRYK</t>
  </si>
  <si>
    <t>USZKODZENIE POJAZDU M-KI VW GWE 90134 NA DRODZE GMINNEJ</t>
  </si>
  <si>
    <t>23.01.18</t>
  </si>
  <si>
    <t>DEWASTACJA BOISKA</t>
  </si>
  <si>
    <t>01.01.18</t>
  </si>
  <si>
    <t xml:space="preserve">PODMIOT TRZECI </t>
  </si>
  <si>
    <t>USZKODZENIE POJAZDU M- KI OPEL GWE97W4 NA DRODZE GMINNEJ</t>
  </si>
  <si>
    <t>17.03.18</t>
  </si>
  <si>
    <t>USZKODZENIE MECHANICZNE WIATY</t>
  </si>
  <si>
    <t>27.03.18</t>
  </si>
  <si>
    <t>W TOKU</t>
  </si>
  <si>
    <t xml:space="preserve">PANEL SYSTEMU STEROWANIA </t>
  </si>
  <si>
    <t>22.06.18</t>
  </si>
  <si>
    <t>Tabela nr 5</t>
  </si>
  <si>
    <t>OSOBA TRZECIA</t>
  </si>
  <si>
    <t>STRAŻAK</t>
  </si>
  <si>
    <t>USZKODZENIE POJAZDU NA DRODZE GMINNEJ</t>
  </si>
  <si>
    <t>Uwagi</t>
  </si>
  <si>
    <t>termomodernizacja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</si>
</sst>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\ [$zł-415];[Red]\-#,##0.00\ [$zł-415]"/>
    <numFmt numFmtId="167" formatCode="d/mm/yyyy"/>
    <numFmt numFmtId="168" formatCode="#,##0.00_ ;\-#,##0.00\ "/>
    <numFmt numFmtId="169" formatCode="_-* #,##0.00&quot; zł&quot;_-;\-* #,##0.00&quot; zł&quot;_-;_-* \-??&quot; zł&quot;_-;_-@_-"/>
    <numFmt numFmtId="170" formatCode="#,##0.00&quot; zł&quot;"/>
    <numFmt numFmtId="171" formatCode="[$-415]d\ mmmm\ yyyy"/>
  </numFmts>
  <fonts count="7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3"/>
      <color indexed="9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b/>
      <u val="single"/>
      <sz val="10"/>
      <color indexed="8"/>
      <name val="Verdana"/>
      <family val="2"/>
    </font>
    <font>
      <sz val="12"/>
      <name val="Arial CE"/>
      <family val="0"/>
    </font>
    <font>
      <sz val="7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b/>
      <i/>
      <u val="single"/>
      <sz val="10"/>
      <color indexed="8"/>
      <name val="Verdana"/>
      <family val="2"/>
    </font>
    <font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Verdana"/>
      <family val="2"/>
    </font>
    <font>
      <sz val="10"/>
      <color rgb="FF00B050"/>
      <name val="Verdana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i/>
      <u val="single"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14" fillId="34" borderId="10" xfId="0" applyNumberFormat="1" applyFont="1" applyFill="1" applyBorder="1" applyAlignment="1">
      <alignment horizontal="right" vertical="center" wrapText="1"/>
    </xf>
    <xf numFmtId="0" fontId="17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 wrapText="1"/>
    </xf>
    <xf numFmtId="164" fontId="14" fillId="34" borderId="11" xfId="0" applyNumberFormat="1" applyFont="1" applyFill="1" applyBorder="1" applyAlignment="1">
      <alignment horizontal="right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14" fillId="34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66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14" fillId="34" borderId="13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 quotePrefix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0" fillId="36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quotePrefix="1">
      <alignment horizontal="right" vertical="center"/>
    </xf>
    <xf numFmtId="44" fontId="3" fillId="33" borderId="0" xfId="0" applyNumberFormat="1" applyFont="1" applyFill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164" fontId="15" fillId="34" borderId="16" xfId="0" applyNumberFormat="1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164" fontId="14" fillId="34" borderId="20" xfId="0" applyNumberFormat="1" applyFont="1" applyFill="1" applyBorder="1" applyAlignment="1">
      <alignment horizontal="right" vertical="center" wrapText="1"/>
    </xf>
    <xf numFmtId="0" fontId="17" fillId="34" borderId="2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164" fontId="0" fillId="36" borderId="11" xfId="0" applyNumberFormat="1" applyFill="1" applyBorder="1" applyAlignment="1">
      <alignment vertical="center" wrapText="1"/>
    </xf>
    <xf numFmtId="164" fontId="3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3" xfId="0" applyNumberFormat="1" applyFont="1" applyFill="1" applyBorder="1" applyAlignment="1">
      <alignment vertical="center" wrapText="1"/>
    </xf>
    <xf numFmtId="164" fontId="0" fillId="0" borderId="10" xfId="0" applyNumberFormat="1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14" xfId="0" applyNumberFormat="1" applyFont="1" applyFill="1" applyBorder="1" applyAlignment="1">
      <alignment horizontal="right" vertical="center" wrapText="1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ill="1" applyBorder="1" applyAlignment="1">
      <alignment vertical="center" wrapText="1"/>
    </xf>
    <xf numFmtId="164" fontId="0" fillId="0" borderId="12" xfId="0" applyNumberFormat="1" applyFill="1" applyBorder="1" applyAlignment="1">
      <alignment horizontal="right" vertical="center" wrapText="1"/>
    </xf>
    <xf numFmtId="164" fontId="0" fillId="0" borderId="11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0" fillId="0" borderId="23" xfId="0" applyFill="1" applyBorder="1" applyAlignment="1">
      <alignment vertical="center" wrapText="1"/>
    </xf>
    <xf numFmtId="0" fontId="16" fillId="34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16" fillId="34" borderId="24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4" fontId="23" fillId="0" borderId="12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44" fontId="23" fillId="0" borderId="26" xfId="0" applyNumberFormat="1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8" fontId="23" fillId="0" borderId="26" xfId="0" applyNumberFormat="1" applyFont="1" applyFill="1" applyBorder="1" applyAlignment="1">
      <alignment horizontal="right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vertical="top" wrapText="1"/>
    </xf>
    <xf numFmtId="0" fontId="0" fillId="0" borderId="28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4" fontId="0" fillId="0" borderId="29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top" wrapText="1"/>
    </xf>
    <xf numFmtId="4" fontId="0" fillId="0" borderId="23" xfId="0" applyNumberFormat="1" applyFont="1" applyFill="1" applyBorder="1" applyAlignment="1">
      <alignment vertical="center" wrapText="1"/>
    </xf>
    <xf numFmtId="0" fontId="0" fillId="0" borderId="23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164" fontId="14" fillId="34" borderId="32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wrapText="1"/>
    </xf>
    <xf numFmtId="44" fontId="15" fillId="34" borderId="16" xfId="0" applyNumberFormat="1" applyFont="1" applyFill="1" applyBorder="1" applyAlignment="1">
      <alignment horizontal="center" vertical="center" wrapText="1"/>
    </xf>
    <xf numFmtId="44" fontId="0" fillId="0" borderId="16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horizontal="right" vertical="center"/>
    </xf>
    <xf numFmtId="44" fontId="0" fillId="0" borderId="11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/>
    </xf>
    <xf numFmtId="44" fontId="14" fillId="34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3" fillId="0" borderId="10" xfId="0" applyNumberFormat="1" applyFont="1" applyFill="1" applyBorder="1" applyAlignment="1">
      <alignment vertical="center"/>
    </xf>
    <xf numFmtId="44" fontId="3" fillId="0" borderId="10" xfId="0" applyNumberFormat="1" applyFont="1" applyFill="1" applyBorder="1" applyAlignment="1">
      <alignment horizontal="right"/>
    </xf>
    <xf numFmtId="44" fontId="0" fillId="0" borderId="10" xfId="0" applyNumberFormat="1" applyFont="1" applyFill="1" applyBorder="1" applyAlignment="1">
      <alignment horizontal="right" vertical="center" wrapText="1"/>
    </xf>
    <xf numFmtId="44" fontId="26" fillId="0" borderId="10" xfId="0" applyNumberFormat="1" applyFont="1" applyFill="1" applyBorder="1" applyAlignment="1">
      <alignment horizontal="right" vertical="center"/>
    </xf>
    <xf numFmtId="44" fontId="3" fillId="0" borderId="10" xfId="0" applyNumberFormat="1" applyFont="1" applyFill="1" applyBorder="1" applyAlignment="1">
      <alignment/>
    </xf>
    <xf numFmtId="44" fontId="0" fillId="0" borderId="10" xfId="0" applyNumberForma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/>
    </xf>
    <xf numFmtId="44" fontId="14" fillId="34" borderId="20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Fill="1" applyAlignment="1">
      <alignment horizontal="right"/>
    </xf>
    <xf numFmtId="44" fontId="3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>
      <alignment wrapText="1"/>
    </xf>
    <xf numFmtId="166" fontId="0" fillId="0" borderId="11" xfId="0" applyNumberForma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0" fontId="27" fillId="0" borderId="10" xfId="0" applyFont="1" applyFill="1" applyBorder="1" applyAlignment="1">
      <alignment vertical="center" wrapText="1"/>
    </xf>
    <xf numFmtId="44" fontId="27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3" fillId="0" borderId="0" xfId="0" applyNumberFormat="1" applyFont="1" applyAlignment="1">
      <alignment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34" borderId="19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left"/>
    </xf>
    <xf numFmtId="0" fontId="3" fillId="34" borderId="20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16" fillId="34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8" fontId="0" fillId="0" borderId="10" xfId="0" applyNumberFormat="1" applyFont="1" applyFill="1" applyBorder="1" applyAlignment="1">
      <alignment vertical="center" wrapText="1"/>
    </xf>
    <xf numFmtId="8" fontId="0" fillId="0" borderId="10" xfId="0" applyNumberFormat="1" applyFill="1" applyBorder="1" applyAlignment="1">
      <alignment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166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 horizontal="right" vertical="center" wrapText="1"/>
    </xf>
    <xf numFmtId="44" fontId="23" fillId="0" borderId="10" xfId="0" applyNumberFormat="1" applyFont="1" applyFill="1" applyBorder="1" applyAlignment="1">
      <alignment horizontal="right" vertical="center" wrapText="1"/>
    </xf>
    <xf numFmtId="44" fontId="23" fillId="0" borderId="11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/>
    </xf>
    <xf numFmtId="0" fontId="19" fillId="0" borderId="11" xfId="0" applyFont="1" applyBorder="1" applyAlignment="1">
      <alignment wrapText="1"/>
    </xf>
    <xf numFmtId="0" fontId="71" fillId="0" borderId="0" xfId="0" applyFont="1" applyBorder="1" applyAlignment="1">
      <alignment horizontal="center" vertical="center" wrapText="1"/>
    </xf>
    <xf numFmtId="164" fontId="71" fillId="0" borderId="0" xfId="0" applyNumberFormat="1" applyFont="1" applyAlignment="1">
      <alignment/>
    </xf>
    <xf numFmtId="0" fontId="71" fillId="0" borderId="0" xfId="0" applyFont="1" applyAlignment="1">
      <alignment/>
    </xf>
    <xf numFmtId="166" fontId="0" fillId="0" borderId="11" xfId="0" applyNumberFormat="1" applyFont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44" fontId="0" fillId="0" borderId="16" xfId="0" applyNumberFormat="1" applyFont="1" applyFill="1" applyBorder="1" applyAlignment="1">
      <alignment horizontal="center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164" fontId="73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16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1" fillId="0" borderId="0" xfId="0" applyFont="1" applyBorder="1" applyAlignment="1">
      <alignment horizontal="center" textRotation="180"/>
    </xf>
    <xf numFmtId="0" fontId="3" fillId="0" borderId="0" xfId="0" applyNumberFormat="1" applyFont="1" applyAlignment="1">
      <alignment horizontal="center" wrapText="1"/>
    </xf>
    <xf numFmtId="0" fontId="6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textRotation="91" wrapText="1"/>
    </xf>
    <xf numFmtId="0" fontId="12" fillId="0" borderId="0" xfId="0" applyFont="1" applyFill="1" applyBorder="1" applyAlignment="1">
      <alignment horizontal="right" textRotation="91" wrapText="1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/>
    </xf>
    <xf numFmtId="44" fontId="18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SheetLayoutView="100" workbookViewId="0" topLeftCell="A53">
      <selection activeCell="E89" sqref="E89"/>
    </sheetView>
  </sheetViews>
  <sheetFormatPr defaultColWidth="9.140625" defaultRowHeight="12.75"/>
  <cols>
    <col min="1" max="1" width="5.28125" style="7" customWidth="1"/>
    <col min="2" max="2" width="3.7109375" style="14" customWidth="1"/>
    <col min="3" max="3" width="38.57421875" style="18" customWidth="1"/>
    <col min="4" max="4" width="9.8515625" style="14" customWidth="1"/>
    <col min="5" max="6" width="20.57421875" style="201" customWidth="1"/>
    <col min="7" max="7" width="18.00390625" style="19" customWidth="1"/>
    <col min="8" max="8" width="33.00390625" style="18" customWidth="1"/>
    <col min="9" max="9" width="31.7109375" style="18" customWidth="1"/>
    <col min="10" max="10" width="17.421875" style="38" customWidth="1"/>
    <col min="11" max="11" width="17.28125" style="7" customWidth="1"/>
    <col min="12" max="12" width="27.421875" style="7" customWidth="1"/>
    <col min="13" max="13" width="20.8515625" style="7" customWidth="1"/>
    <col min="14" max="16384" width="9.140625" style="7" customWidth="1"/>
  </cols>
  <sheetData>
    <row r="1" spans="1:9" ht="30" customHeight="1">
      <c r="A1" s="292"/>
      <c r="B1" s="292"/>
      <c r="C1" s="292"/>
      <c r="D1" s="292"/>
      <c r="E1" s="292"/>
      <c r="F1" s="292"/>
      <c r="G1" s="292"/>
      <c r="H1" s="292"/>
      <c r="I1" s="292"/>
    </row>
    <row r="2" spans="1:9" ht="16.5" customHeight="1" thickBot="1">
      <c r="A2" s="50"/>
      <c r="B2" s="50"/>
      <c r="C2" s="50"/>
      <c r="D2" s="50"/>
      <c r="E2" s="183"/>
      <c r="F2" s="183"/>
      <c r="G2" s="50"/>
      <c r="H2" s="50"/>
      <c r="I2" s="50"/>
    </row>
    <row r="3" spans="2:13" ht="89.25">
      <c r="B3" s="76" t="s">
        <v>0</v>
      </c>
      <c r="C3" s="77" t="s">
        <v>23</v>
      </c>
      <c r="D3" s="77" t="s">
        <v>1</v>
      </c>
      <c r="E3" s="184" t="s">
        <v>17</v>
      </c>
      <c r="F3" s="184" t="s">
        <v>53</v>
      </c>
      <c r="G3" s="78" t="s">
        <v>32</v>
      </c>
      <c r="H3" s="77" t="s">
        <v>24</v>
      </c>
      <c r="I3" s="79" t="s">
        <v>13</v>
      </c>
      <c r="J3" s="213" t="s">
        <v>121</v>
      </c>
      <c r="K3" s="213" t="s">
        <v>122</v>
      </c>
      <c r="L3" s="213" t="s">
        <v>123</v>
      </c>
      <c r="M3" s="214" t="s">
        <v>124</v>
      </c>
    </row>
    <row r="4" spans="2:13" s="5" customFormat="1" ht="21" customHeight="1" thickBot="1">
      <c r="B4" s="233" t="s">
        <v>16</v>
      </c>
      <c r="C4" s="293" t="s">
        <v>34</v>
      </c>
      <c r="D4" s="293"/>
      <c r="E4" s="293"/>
      <c r="F4" s="293"/>
      <c r="G4" s="293"/>
      <c r="H4" s="293"/>
      <c r="I4" s="114" t="s">
        <v>253</v>
      </c>
      <c r="J4" s="234"/>
      <c r="K4" s="235"/>
      <c r="L4" s="235"/>
      <c r="M4" s="236"/>
    </row>
    <row r="5" spans="2:13" ht="27.75" customHeight="1">
      <c r="B5" s="227">
        <v>1</v>
      </c>
      <c r="C5" s="264" t="s">
        <v>125</v>
      </c>
      <c r="D5" s="124" t="s">
        <v>126</v>
      </c>
      <c r="E5" s="269" t="s">
        <v>130</v>
      </c>
      <c r="F5" s="185">
        <f>1078000+305630.09</f>
        <v>1383630.09</v>
      </c>
      <c r="G5" s="125">
        <v>250</v>
      </c>
      <c r="H5" s="126" t="s">
        <v>127</v>
      </c>
      <c r="I5" s="127" t="s">
        <v>128</v>
      </c>
      <c r="J5" s="128" t="s">
        <v>129</v>
      </c>
      <c r="K5" s="128" t="s">
        <v>593</v>
      </c>
      <c r="L5" s="128" t="s">
        <v>132</v>
      </c>
      <c r="M5" s="129" t="s">
        <v>129</v>
      </c>
    </row>
    <row r="6" spans="2:13" ht="27.75" customHeight="1">
      <c r="B6" s="227">
        <v>2</v>
      </c>
      <c r="C6" s="71" t="s">
        <v>133</v>
      </c>
      <c r="D6" s="96" t="s">
        <v>134</v>
      </c>
      <c r="E6" s="151" t="s">
        <v>130</v>
      </c>
      <c r="F6" s="186">
        <f>625100+2187193.93</f>
        <v>2812293.93</v>
      </c>
      <c r="G6" s="47">
        <v>190</v>
      </c>
      <c r="H6" s="92" t="s">
        <v>135</v>
      </c>
      <c r="I6" s="130" t="s">
        <v>136</v>
      </c>
      <c r="J6" s="131" t="s">
        <v>129</v>
      </c>
      <c r="K6" s="131" t="s">
        <v>593</v>
      </c>
      <c r="L6" s="131" t="s">
        <v>137</v>
      </c>
      <c r="M6" s="132" t="s">
        <v>129</v>
      </c>
    </row>
    <row r="7" spans="2:13" ht="27.75" customHeight="1">
      <c r="B7" s="227">
        <v>3</v>
      </c>
      <c r="C7" s="265" t="s">
        <v>138</v>
      </c>
      <c r="D7" s="133" t="s">
        <v>139</v>
      </c>
      <c r="E7" s="151" t="s">
        <v>130</v>
      </c>
      <c r="F7" s="187">
        <v>581703.13</v>
      </c>
      <c r="G7" s="47">
        <v>200</v>
      </c>
      <c r="H7" s="92" t="s">
        <v>140</v>
      </c>
      <c r="I7" s="130" t="s">
        <v>141</v>
      </c>
      <c r="J7" s="131" t="s">
        <v>129</v>
      </c>
      <c r="K7" s="131" t="s">
        <v>130</v>
      </c>
      <c r="L7" s="131" t="s">
        <v>137</v>
      </c>
      <c r="M7" s="132" t="s">
        <v>129</v>
      </c>
    </row>
    <row r="8" spans="2:13" ht="27.75" customHeight="1">
      <c r="B8" s="227">
        <v>4</v>
      </c>
      <c r="C8" s="71" t="s">
        <v>142</v>
      </c>
      <c r="D8" s="96" t="s">
        <v>143</v>
      </c>
      <c r="E8" s="151" t="s">
        <v>130</v>
      </c>
      <c r="F8" s="186">
        <v>817184</v>
      </c>
      <c r="G8" s="47">
        <v>310</v>
      </c>
      <c r="H8" s="92" t="s">
        <v>144</v>
      </c>
      <c r="I8" s="130" t="s">
        <v>145</v>
      </c>
      <c r="J8" s="131" t="s">
        <v>129</v>
      </c>
      <c r="K8" s="131" t="s">
        <v>130</v>
      </c>
      <c r="L8" s="131" t="s">
        <v>132</v>
      </c>
      <c r="M8" s="132" t="s">
        <v>129</v>
      </c>
    </row>
    <row r="9" spans="2:13" ht="27.75" customHeight="1">
      <c r="B9" s="227">
        <v>5</v>
      </c>
      <c r="C9" s="71" t="s">
        <v>146</v>
      </c>
      <c r="D9" s="96" t="s">
        <v>147</v>
      </c>
      <c r="E9" s="151" t="s">
        <v>130</v>
      </c>
      <c r="F9" s="186">
        <v>2048768.19</v>
      </c>
      <c r="G9" s="47">
        <v>500</v>
      </c>
      <c r="H9" s="92" t="s">
        <v>148</v>
      </c>
      <c r="I9" s="130" t="s">
        <v>149</v>
      </c>
      <c r="J9" s="131" t="s">
        <v>129</v>
      </c>
      <c r="K9" s="131" t="s">
        <v>130</v>
      </c>
      <c r="L9" s="131" t="s">
        <v>132</v>
      </c>
      <c r="M9" s="132" t="s">
        <v>129</v>
      </c>
    </row>
    <row r="10" spans="2:13" ht="27.75" customHeight="1">
      <c r="B10" s="227">
        <v>6</v>
      </c>
      <c r="C10" s="71" t="s">
        <v>150</v>
      </c>
      <c r="D10" s="96" t="s">
        <v>151</v>
      </c>
      <c r="E10" s="151" t="s">
        <v>130</v>
      </c>
      <c r="F10" s="186">
        <v>108300</v>
      </c>
      <c r="G10" s="47">
        <v>40</v>
      </c>
      <c r="H10" s="92" t="s">
        <v>152</v>
      </c>
      <c r="I10" s="130" t="s">
        <v>153</v>
      </c>
      <c r="J10" s="131" t="s">
        <v>129</v>
      </c>
      <c r="K10" s="131" t="s">
        <v>131</v>
      </c>
      <c r="L10" s="131" t="s">
        <v>137</v>
      </c>
      <c r="M10" s="132" t="s">
        <v>129</v>
      </c>
    </row>
    <row r="11" spans="2:13" ht="27.75" customHeight="1">
      <c r="B11" s="227">
        <v>7</v>
      </c>
      <c r="C11" s="71" t="s">
        <v>154</v>
      </c>
      <c r="D11" s="96">
        <v>1925</v>
      </c>
      <c r="E11" s="151" t="s">
        <v>130</v>
      </c>
      <c r="F11" s="186">
        <v>49400</v>
      </c>
      <c r="G11" s="47">
        <v>20</v>
      </c>
      <c r="H11" s="92" t="s">
        <v>89</v>
      </c>
      <c r="I11" s="130" t="s">
        <v>155</v>
      </c>
      <c r="J11" s="134" t="s">
        <v>131</v>
      </c>
      <c r="K11" s="131" t="s">
        <v>129</v>
      </c>
      <c r="L11" s="131" t="s">
        <v>156</v>
      </c>
      <c r="M11" s="132" t="s">
        <v>131</v>
      </c>
    </row>
    <row r="12" spans="2:13" ht="27.75" customHeight="1">
      <c r="B12" s="227">
        <v>8</v>
      </c>
      <c r="C12" s="71" t="s">
        <v>157</v>
      </c>
      <c r="D12" s="96">
        <v>1930</v>
      </c>
      <c r="E12" s="151" t="s">
        <v>130</v>
      </c>
      <c r="F12" s="186">
        <v>98800</v>
      </c>
      <c r="G12" s="47">
        <v>40</v>
      </c>
      <c r="H12" s="92" t="s">
        <v>158</v>
      </c>
      <c r="I12" s="130" t="s">
        <v>159</v>
      </c>
      <c r="J12" s="131" t="s">
        <v>129</v>
      </c>
      <c r="K12" s="131" t="s">
        <v>131</v>
      </c>
      <c r="L12" s="131" t="s">
        <v>137</v>
      </c>
      <c r="M12" s="132" t="s">
        <v>129</v>
      </c>
    </row>
    <row r="13" spans="2:13" ht="27.75" customHeight="1">
      <c r="B13" s="227">
        <v>9</v>
      </c>
      <c r="C13" s="135" t="s">
        <v>160</v>
      </c>
      <c r="D13" s="96" t="s">
        <v>161</v>
      </c>
      <c r="E13" s="270" t="s">
        <v>130</v>
      </c>
      <c r="F13" s="187">
        <v>888300</v>
      </c>
      <c r="G13" s="136">
        <v>230</v>
      </c>
      <c r="H13" s="92" t="s">
        <v>162</v>
      </c>
      <c r="I13" s="137" t="s">
        <v>163</v>
      </c>
      <c r="J13" s="131" t="s">
        <v>129</v>
      </c>
      <c r="K13" s="131" t="s">
        <v>131</v>
      </c>
      <c r="L13" s="131" t="s">
        <v>164</v>
      </c>
      <c r="M13" s="132" t="s">
        <v>129</v>
      </c>
    </row>
    <row r="14" spans="2:13" ht="27.75" customHeight="1">
      <c r="B14" s="227">
        <v>10</v>
      </c>
      <c r="C14" s="135" t="s">
        <v>404</v>
      </c>
      <c r="D14" s="96"/>
      <c r="E14" s="253">
        <v>44361.96</v>
      </c>
      <c r="F14" s="187"/>
      <c r="G14" s="136">
        <v>208</v>
      </c>
      <c r="H14" s="92" t="s">
        <v>405</v>
      </c>
      <c r="I14" s="137" t="s">
        <v>406</v>
      </c>
      <c r="J14" s="131" t="s">
        <v>129</v>
      </c>
      <c r="K14" s="131" t="s">
        <v>407</v>
      </c>
      <c r="L14" s="131" t="s">
        <v>137</v>
      </c>
      <c r="M14" s="132" t="s">
        <v>129</v>
      </c>
    </row>
    <row r="15" spans="2:13" ht="15" customHeight="1">
      <c r="B15" s="227">
        <v>11</v>
      </c>
      <c r="C15" s="71" t="s">
        <v>165</v>
      </c>
      <c r="D15" s="96">
        <v>2009</v>
      </c>
      <c r="E15" s="151" t="s">
        <v>130</v>
      </c>
      <c r="F15" s="186">
        <v>183499.12</v>
      </c>
      <c r="G15" s="47">
        <v>70</v>
      </c>
      <c r="H15" s="92" t="s">
        <v>166</v>
      </c>
      <c r="I15" s="130" t="s">
        <v>167</v>
      </c>
      <c r="J15" s="131" t="s">
        <v>129</v>
      </c>
      <c r="K15" s="131" t="s">
        <v>168</v>
      </c>
      <c r="L15" s="131" t="s">
        <v>132</v>
      </c>
      <c r="M15" s="132" t="s">
        <v>129</v>
      </c>
    </row>
    <row r="16" spans="2:13" ht="15" customHeight="1">
      <c r="B16" s="227">
        <v>12</v>
      </c>
      <c r="C16" s="71" t="s">
        <v>169</v>
      </c>
      <c r="D16" s="138" t="s">
        <v>170</v>
      </c>
      <c r="E16" s="151" t="s">
        <v>130</v>
      </c>
      <c r="F16" s="186">
        <v>658000</v>
      </c>
      <c r="G16" s="47">
        <v>200</v>
      </c>
      <c r="H16" s="92" t="s">
        <v>171</v>
      </c>
      <c r="I16" s="130" t="s">
        <v>172</v>
      </c>
      <c r="J16" s="134" t="s">
        <v>131</v>
      </c>
      <c r="K16" s="131" t="s">
        <v>131</v>
      </c>
      <c r="L16" s="131" t="s">
        <v>137</v>
      </c>
      <c r="M16" s="132" t="s">
        <v>129</v>
      </c>
    </row>
    <row r="17" spans="2:13" ht="15" customHeight="1">
      <c r="B17" s="227">
        <v>13</v>
      </c>
      <c r="C17" s="71" t="s">
        <v>173</v>
      </c>
      <c r="D17" s="96">
        <v>1950</v>
      </c>
      <c r="E17" s="151" t="s">
        <v>130</v>
      </c>
      <c r="F17" s="186">
        <v>658000</v>
      </c>
      <c r="G17" s="47">
        <v>200</v>
      </c>
      <c r="H17" s="92" t="s">
        <v>171</v>
      </c>
      <c r="I17" s="130" t="s">
        <v>174</v>
      </c>
      <c r="J17" s="134" t="s">
        <v>131</v>
      </c>
      <c r="K17" s="131" t="s">
        <v>131</v>
      </c>
      <c r="L17" s="131" t="s">
        <v>137</v>
      </c>
      <c r="M17" s="132" t="s">
        <v>129</v>
      </c>
    </row>
    <row r="18" spans="2:13" ht="15" customHeight="1">
      <c r="B18" s="227">
        <v>14</v>
      </c>
      <c r="C18" s="71" t="s">
        <v>175</v>
      </c>
      <c r="D18" s="96">
        <v>1950</v>
      </c>
      <c r="E18" s="151" t="s">
        <v>130</v>
      </c>
      <c r="F18" s="186">
        <v>723800</v>
      </c>
      <c r="G18" s="47">
        <v>188</v>
      </c>
      <c r="H18" s="92" t="s">
        <v>176</v>
      </c>
      <c r="I18" s="130" t="s">
        <v>177</v>
      </c>
      <c r="J18" s="131" t="s">
        <v>129</v>
      </c>
      <c r="K18" s="131" t="s">
        <v>129</v>
      </c>
      <c r="L18" s="131" t="s">
        <v>178</v>
      </c>
      <c r="M18" s="132" t="s">
        <v>129</v>
      </c>
    </row>
    <row r="19" spans="2:13" ht="23.25" customHeight="1">
      <c r="B19" s="227">
        <v>15</v>
      </c>
      <c r="C19" s="71" t="s">
        <v>179</v>
      </c>
      <c r="D19" s="96">
        <v>1920</v>
      </c>
      <c r="E19" s="151" t="s">
        <v>130</v>
      </c>
      <c r="F19" s="186">
        <v>230300</v>
      </c>
      <c r="G19" s="47">
        <v>70</v>
      </c>
      <c r="H19" s="92" t="s">
        <v>180</v>
      </c>
      <c r="I19" s="130" t="s">
        <v>181</v>
      </c>
      <c r="J19" s="131" t="s">
        <v>129</v>
      </c>
      <c r="K19" s="131" t="s">
        <v>129</v>
      </c>
      <c r="L19" s="131" t="s">
        <v>132</v>
      </c>
      <c r="M19" s="132" t="s">
        <v>129</v>
      </c>
    </row>
    <row r="20" spans="2:13" ht="20.25" customHeight="1">
      <c r="B20" s="227">
        <v>16</v>
      </c>
      <c r="C20" s="71" t="s">
        <v>182</v>
      </c>
      <c r="D20" s="96">
        <v>1960</v>
      </c>
      <c r="E20" s="151" t="s">
        <v>130</v>
      </c>
      <c r="F20" s="186">
        <v>796180</v>
      </c>
      <c r="G20" s="47">
        <v>242</v>
      </c>
      <c r="H20" s="92" t="s">
        <v>183</v>
      </c>
      <c r="I20" s="130" t="s">
        <v>184</v>
      </c>
      <c r="J20" s="131" t="s">
        <v>129</v>
      </c>
      <c r="K20" s="131" t="s">
        <v>131</v>
      </c>
      <c r="L20" s="131" t="s">
        <v>137</v>
      </c>
      <c r="M20" s="132" t="s">
        <v>129</v>
      </c>
    </row>
    <row r="21" spans="2:13" ht="21.75" customHeight="1">
      <c r="B21" s="227">
        <v>17</v>
      </c>
      <c r="C21" s="71" t="s">
        <v>185</v>
      </c>
      <c r="D21" s="138" t="s">
        <v>186</v>
      </c>
      <c r="E21" s="151" t="s">
        <v>130</v>
      </c>
      <c r="F21" s="186">
        <v>164500</v>
      </c>
      <c r="G21" s="47">
        <v>52</v>
      </c>
      <c r="H21" s="92" t="s">
        <v>187</v>
      </c>
      <c r="I21" s="130" t="s">
        <v>188</v>
      </c>
      <c r="J21" s="131" t="s">
        <v>129</v>
      </c>
      <c r="K21" s="131" t="s">
        <v>131</v>
      </c>
      <c r="L21" s="131" t="s">
        <v>137</v>
      </c>
      <c r="M21" s="132" t="s">
        <v>129</v>
      </c>
    </row>
    <row r="22" spans="2:13" ht="21.75" customHeight="1">
      <c r="B22" s="227">
        <v>18</v>
      </c>
      <c r="C22" s="71" t="s">
        <v>189</v>
      </c>
      <c r="D22" s="138" t="s">
        <v>186</v>
      </c>
      <c r="E22" s="151" t="s">
        <v>130</v>
      </c>
      <c r="F22" s="186">
        <v>164500</v>
      </c>
      <c r="G22" s="47">
        <v>50</v>
      </c>
      <c r="H22" s="92" t="s">
        <v>187</v>
      </c>
      <c r="I22" s="266" t="s">
        <v>190</v>
      </c>
      <c r="J22" s="131" t="s">
        <v>129</v>
      </c>
      <c r="K22" s="96" t="s">
        <v>131</v>
      </c>
      <c r="L22" s="96" t="s">
        <v>191</v>
      </c>
      <c r="M22" s="132" t="s">
        <v>129</v>
      </c>
    </row>
    <row r="23" spans="2:13" ht="15" customHeight="1">
      <c r="B23" s="227">
        <v>19</v>
      </c>
      <c r="C23" s="71" t="s">
        <v>192</v>
      </c>
      <c r="D23" s="96">
        <v>2009</v>
      </c>
      <c r="E23" s="151" t="s">
        <v>130</v>
      </c>
      <c r="F23" s="186">
        <v>74100</v>
      </c>
      <c r="G23" s="47">
        <v>30</v>
      </c>
      <c r="H23" s="92" t="s">
        <v>187</v>
      </c>
      <c r="I23" s="266" t="s">
        <v>193</v>
      </c>
      <c r="J23" s="131" t="s">
        <v>129</v>
      </c>
      <c r="K23" s="96" t="s">
        <v>130</v>
      </c>
      <c r="L23" s="96" t="s">
        <v>137</v>
      </c>
      <c r="M23" s="132" t="s">
        <v>129</v>
      </c>
    </row>
    <row r="24" spans="2:13" ht="28.5" customHeight="1">
      <c r="B24" s="227">
        <v>20</v>
      </c>
      <c r="C24" s="241" t="s">
        <v>194</v>
      </c>
      <c r="D24" s="146">
        <v>2002</v>
      </c>
      <c r="E24" s="158" t="s">
        <v>130</v>
      </c>
      <c r="F24" s="188">
        <v>172900</v>
      </c>
      <c r="G24" s="67">
        <v>70</v>
      </c>
      <c r="H24" s="181" t="s">
        <v>195</v>
      </c>
      <c r="I24" s="267" t="s">
        <v>196</v>
      </c>
      <c r="J24" s="139" t="s">
        <v>129</v>
      </c>
      <c r="K24" s="139" t="s">
        <v>130</v>
      </c>
      <c r="L24" s="139" t="s">
        <v>197</v>
      </c>
      <c r="M24" s="182" t="s">
        <v>129</v>
      </c>
    </row>
    <row r="25" spans="2:13" ht="27" customHeight="1">
      <c r="B25" s="227">
        <v>21</v>
      </c>
      <c r="C25" s="135" t="s">
        <v>198</v>
      </c>
      <c r="D25" s="131">
        <v>2010</v>
      </c>
      <c r="E25" s="253">
        <v>8933999.65</v>
      </c>
      <c r="F25" s="189" t="s">
        <v>130</v>
      </c>
      <c r="G25" s="136" t="s">
        <v>130</v>
      </c>
      <c r="H25" s="140" t="s">
        <v>130</v>
      </c>
      <c r="I25" s="131" t="s">
        <v>130</v>
      </c>
      <c r="J25" s="131" t="s">
        <v>130</v>
      </c>
      <c r="K25" s="131" t="s">
        <v>130</v>
      </c>
      <c r="L25" s="131" t="s">
        <v>130</v>
      </c>
      <c r="M25" s="132" t="s">
        <v>130</v>
      </c>
    </row>
    <row r="26" spans="1:13" ht="14.25" customHeight="1">
      <c r="A26" s="291"/>
      <c r="B26" s="227">
        <v>22</v>
      </c>
      <c r="C26" s="71" t="s">
        <v>199</v>
      </c>
      <c r="D26" s="96">
        <v>2007</v>
      </c>
      <c r="E26" s="252">
        <v>4160.21</v>
      </c>
      <c r="F26" s="189" t="s">
        <v>130</v>
      </c>
      <c r="G26" s="231" t="s">
        <v>130</v>
      </c>
      <c r="H26" s="140" t="s">
        <v>130</v>
      </c>
      <c r="I26" s="141" t="s">
        <v>130</v>
      </c>
      <c r="J26" s="131" t="s">
        <v>130</v>
      </c>
      <c r="K26" s="131" t="s">
        <v>130</v>
      </c>
      <c r="L26" s="131" t="s">
        <v>130</v>
      </c>
      <c r="M26" s="132" t="s">
        <v>130</v>
      </c>
    </row>
    <row r="27" spans="1:13" ht="24.75" customHeight="1">
      <c r="A27" s="291"/>
      <c r="B27" s="227">
        <v>23</v>
      </c>
      <c r="C27" s="71" t="s">
        <v>200</v>
      </c>
      <c r="D27" s="96">
        <v>2007</v>
      </c>
      <c r="E27" s="252">
        <v>10614</v>
      </c>
      <c r="F27" s="189" t="s">
        <v>130</v>
      </c>
      <c r="G27" s="231" t="s">
        <v>130</v>
      </c>
      <c r="H27" s="140" t="s">
        <v>130</v>
      </c>
      <c r="I27" s="141" t="s">
        <v>130</v>
      </c>
      <c r="J27" s="131" t="s">
        <v>130</v>
      </c>
      <c r="K27" s="131" t="s">
        <v>130</v>
      </c>
      <c r="L27" s="131" t="s">
        <v>130</v>
      </c>
      <c r="M27" s="132" t="s">
        <v>130</v>
      </c>
    </row>
    <row r="28" spans="1:13" ht="24.75" customHeight="1">
      <c r="A28" s="291"/>
      <c r="B28" s="227">
        <v>24</v>
      </c>
      <c r="C28" s="71" t="s">
        <v>201</v>
      </c>
      <c r="D28" s="96">
        <v>2007</v>
      </c>
      <c r="E28" s="252">
        <v>10614</v>
      </c>
      <c r="F28" s="189" t="s">
        <v>130</v>
      </c>
      <c r="G28" s="136" t="s">
        <v>130</v>
      </c>
      <c r="H28" s="140" t="s">
        <v>130</v>
      </c>
      <c r="I28" s="141" t="s">
        <v>130</v>
      </c>
      <c r="J28" s="131" t="s">
        <v>130</v>
      </c>
      <c r="K28" s="131" t="s">
        <v>130</v>
      </c>
      <c r="L28" s="131" t="s">
        <v>130</v>
      </c>
      <c r="M28" s="132" t="s">
        <v>130</v>
      </c>
    </row>
    <row r="29" spans="1:13" ht="27.75" customHeight="1">
      <c r="A29" s="291"/>
      <c r="B29" s="227">
        <v>25</v>
      </c>
      <c r="C29" s="71" t="s">
        <v>202</v>
      </c>
      <c r="D29" s="96">
        <v>2007</v>
      </c>
      <c r="E29" s="252">
        <v>3660</v>
      </c>
      <c r="F29" s="189" t="s">
        <v>130</v>
      </c>
      <c r="G29" s="231" t="s">
        <v>130</v>
      </c>
      <c r="H29" s="140" t="s">
        <v>130</v>
      </c>
      <c r="I29" s="141" t="s">
        <v>130</v>
      </c>
      <c r="J29" s="131" t="s">
        <v>130</v>
      </c>
      <c r="K29" s="131" t="s">
        <v>130</v>
      </c>
      <c r="L29" s="131" t="s">
        <v>130</v>
      </c>
      <c r="M29" s="132" t="s">
        <v>130</v>
      </c>
    </row>
    <row r="30" spans="1:13" ht="13.5" customHeight="1">
      <c r="A30" s="291"/>
      <c r="B30" s="227">
        <v>26</v>
      </c>
      <c r="C30" s="71" t="s">
        <v>203</v>
      </c>
      <c r="D30" s="96">
        <v>2007</v>
      </c>
      <c r="E30" s="252">
        <v>3660</v>
      </c>
      <c r="F30" s="189" t="s">
        <v>130</v>
      </c>
      <c r="G30" s="231" t="s">
        <v>130</v>
      </c>
      <c r="H30" s="140" t="s">
        <v>130</v>
      </c>
      <c r="I30" s="141" t="s">
        <v>130</v>
      </c>
      <c r="J30" s="131" t="s">
        <v>130</v>
      </c>
      <c r="K30" s="131" t="s">
        <v>130</v>
      </c>
      <c r="L30" s="131" t="s">
        <v>130</v>
      </c>
      <c r="M30" s="132" t="s">
        <v>130</v>
      </c>
    </row>
    <row r="31" spans="1:13" ht="24.75" customHeight="1">
      <c r="A31" s="291"/>
      <c r="B31" s="227">
        <v>27</v>
      </c>
      <c r="C31" s="71" t="s">
        <v>204</v>
      </c>
      <c r="D31" s="96">
        <v>2007</v>
      </c>
      <c r="E31" s="252">
        <v>3660</v>
      </c>
      <c r="F31" s="189" t="s">
        <v>130</v>
      </c>
      <c r="G31" s="231" t="s">
        <v>130</v>
      </c>
      <c r="H31" s="140" t="s">
        <v>130</v>
      </c>
      <c r="I31" s="141" t="s">
        <v>130</v>
      </c>
      <c r="J31" s="131" t="s">
        <v>130</v>
      </c>
      <c r="K31" s="131" t="s">
        <v>130</v>
      </c>
      <c r="L31" s="131" t="s">
        <v>130</v>
      </c>
      <c r="M31" s="132" t="s">
        <v>130</v>
      </c>
    </row>
    <row r="32" spans="1:13" ht="27.75" customHeight="1">
      <c r="A32" s="291"/>
      <c r="B32" s="227">
        <v>28</v>
      </c>
      <c r="C32" s="71" t="s">
        <v>205</v>
      </c>
      <c r="D32" s="96">
        <v>2007</v>
      </c>
      <c r="E32" s="252">
        <v>2648</v>
      </c>
      <c r="F32" s="189" t="s">
        <v>130</v>
      </c>
      <c r="G32" s="231" t="s">
        <v>130</v>
      </c>
      <c r="H32" s="140" t="s">
        <v>130</v>
      </c>
      <c r="I32" s="141" t="s">
        <v>130</v>
      </c>
      <c r="J32" s="131" t="s">
        <v>130</v>
      </c>
      <c r="K32" s="131" t="s">
        <v>130</v>
      </c>
      <c r="L32" s="131" t="s">
        <v>130</v>
      </c>
      <c r="M32" s="132" t="s">
        <v>130</v>
      </c>
    </row>
    <row r="33" spans="1:13" ht="13.5" customHeight="1">
      <c r="A33" s="291"/>
      <c r="B33" s="227">
        <v>29</v>
      </c>
      <c r="C33" s="71" t="s">
        <v>206</v>
      </c>
      <c r="D33" s="96">
        <v>2007</v>
      </c>
      <c r="E33" s="252">
        <v>3660</v>
      </c>
      <c r="F33" s="189" t="s">
        <v>130</v>
      </c>
      <c r="G33" s="231" t="s">
        <v>130</v>
      </c>
      <c r="H33" s="140" t="s">
        <v>130</v>
      </c>
      <c r="I33" s="141" t="s">
        <v>130</v>
      </c>
      <c r="J33" s="131" t="s">
        <v>130</v>
      </c>
      <c r="K33" s="131" t="s">
        <v>130</v>
      </c>
      <c r="L33" s="131" t="s">
        <v>130</v>
      </c>
      <c r="M33" s="132" t="s">
        <v>130</v>
      </c>
    </row>
    <row r="34" spans="2:13" ht="13.5" customHeight="1">
      <c r="B34" s="227">
        <v>30</v>
      </c>
      <c r="C34" s="71" t="s">
        <v>207</v>
      </c>
      <c r="D34" s="96">
        <v>2007</v>
      </c>
      <c r="E34" s="252">
        <v>3660</v>
      </c>
      <c r="F34" s="189" t="s">
        <v>130</v>
      </c>
      <c r="G34" s="231" t="s">
        <v>130</v>
      </c>
      <c r="H34" s="140" t="s">
        <v>130</v>
      </c>
      <c r="I34" s="141" t="s">
        <v>130</v>
      </c>
      <c r="J34" s="131" t="s">
        <v>130</v>
      </c>
      <c r="K34" s="131" t="s">
        <v>130</v>
      </c>
      <c r="L34" s="131" t="s">
        <v>130</v>
      </c>
      <c r="M34" s="132" t="s">
        <v>130</v>
      </c>
    </row>
    <row r="35" spans="2:13" ht="13.5" customHeight="1">
      <c r="B35" s="227">
        <v>31</v>
      </c>
      <c r="C35" s="71" t="s">
        <v>203</v>
      </c>
      <c r="D35" s="96">
        <v>2008</v>
      </c>
      <c r="E35" s="252">
        <v>10980</v>
      </c>
      <c r="F35" s="189" t="s">
        <v>130</v>
      </c>
      <c r="G35" s="136" t="s">
        <v>130</v>
      </c>
      <c r="H35" s="140" t="s">
        <v>130</v>
      </c>
      <c r="I35" s="141" t="s">
        <v>130</v>
      </c>
      <c r="J35" s="131" t="s">
        <v>130</v>
      </c>
      <c r="K35" s="131" t="s">
        <v>130</v>
      </c>
      <c r="L35" s="131" t="s">
        <v>130</v>
      </c>
      <c r="M35" s="132" t="s">
        <v>130</v>
      </c>
    </row>
    <row r="36" spans="2:13" ht="13.5" customHeight="1">
      <c r="B36" s="227">
        <v>32</v>
      </c>
      <c r="C36" s="135" t="s">
        <v>208</v>
      </c>
      <c r="D36" s="131">
        <v>2009</v>
      </c>
      <c r="E36" s="253">
        <v>20126</v>
      </c>
      <c r="F36" s="189" t="s">
        <v>130</v>
      </c>
      <c r="G36" s="231" t="s">
        <v>130</v>
      </c>
      <c r="H36" s="140" t="s">
        <v>130</v>
      </c>
      <c r="I36" s="141" t="s">
        <v>130</v>
      </c>
      <c r="J36" s="131" t="s">
        <v>130</v>
      </c>
      <c r="K36" s="131" t="s">
        <v>130</v>
      </c>
      <c r="L36" s="131" t="s">
        <v>130</v>
      </c>
      <c r="M36" s="132" t="s">
        <v>130</v>
      </c>
    </row>
    <row r="37" spans="2:13" ht="30" customHeight="1">
      <c r="B37" s="227">
        <v>33</v>
      </c>
      <c r="C37" s="71" t="s">
        <v>209</v>
      </c>
      <c r="D37" s="131">
        <v>2010</v>
      </c>
      <c r="E37" s="253">
        <v>3782</v>
      </c>
      <c r="F37" s="189" t="s">
        <v>130</v>
      </c>
      <c r="G37" s="231" t="s">
        <v>130</v>
      </c>
      <c r="H37" s="140" t="s">
        <v>130</v>
      </c>
      <c r="I37" s="141" t="s">
        <v>130</v>
      </c>
      <c r="J37" s="131" t="s">
        <v>130</v>
      </c>
      <c r="K37" s="131" t="s">
        <v>130</v>
      </c>
      <c r="L37" s="131" t="s">
        <v>130</v>
      </c>
      <c r="M37" s="132" t="s">
        <v>130</v>
      </c>
    </row>
    <row r="38" spans="2:13" ht="32.25" customHeight="1">
      <c r="B38" s="227">
        <v>34</v>
      </c>
      <c r="C38" s="71" t="s">
        <v>210</v>
      </c>
      <c r="D38" s="131">
        <v>2011</v>
      </c>
      <c r="E38" s="253">
        <v>3874.5</v>
      </c>
      <c r="F38" s="189" t="s">
        <v>130</v>
      </c>
      <c r="G38" s="136" t="s">
        <v>130</v>
      </c>
      <c r="H38" s="140" t="s">
        <v>130</v>
      </c>
      <c r="I38" s="141" t="s">
        <v>130</v>
      </c>
      <c r="J38" s="131" t="s">
        <v>130</v>
      </c>
      <c r="K38" s="131" t="s">
        <v>130</v>
      </c>
      <c r="L38" s="131" t="s">
        <v>130</v>
      </c>
      <c r="M38" s="132" t="s">
        <v>130</v>
      </c>
    </row>
    <row r="39" spans="2:13" ht="13.5" customHeight="1">
      <c r="B39" s="227">
        <v>35</v>
      </c>
      <c r="C39" s="135" t="s">
        <v>211</v>
      </c>
      <c r="D39" s="131">
        <v>2009</v>
      </c>
      <c r="E39" s="253">
        <f>165441.99+15053.99</f>
        <v>180495.97999999998</v>
      </c>
      <c r="F39" s="189" t="s">
        <v>130</v>
      </c>
      <c r="G39" s="136" t="s">
        <v>130</v>
      </c>
      <c r="H39" s="100" t="s">
        <v>212</v>
      </c>
      <c r="I39" s="141" t="s">
        <v>130</v>
      </c>
      <c r="J39" s="131" t="s">
        <v>130</v>
      </c>
      <c r="K39" s="131" t="s">
        <v>130</v>
      </c>
      <c r="L39" s="131" t="s">
        <v>130</v>
      </c>
      <c r="M39" s="132" t="s">
        <v>130</v>
      </c>
    </row>
    <row r="40" spans="2:13" ht="13.5" customHeight="1">
      <c r="B40" s="227">
        <v>36</v>
      </c>
      <c r="C40" s="135" t="s">
        <v>213</v>
      </c>
      <c r="D40" s="131">
        <v>2009</v>
      </c>
      <c r="E40" s="253">
        <f>280691.76+63012.67+54021.03+34697.94+15000</f>
        <v>447423.39999999997</v>
      </c>
      <c r="F40" s="189" t="s">
        <v>130</v>
      </c>
      <c r="G40" s="136" t="s">
        <v>130</v>
      </c>
      <c r="H40" s="100" t="s">
        <v>214</v>
      </c>
      <c r="I40" s="141" t="s">
        <v>130</v>
      </c>
      <c r="J40" s="131" t="s">
        <v>130</v>
      </c>
      <c r="K40" s="131" t="s">
        <v>130</v>
      </c>
      <c r="L40" s="131" t="s">
        <v>130</v>
      </c>
      <c r="M40" s="132" t="s">
        <v>130</v>
      </c>
    </row>
    <row r="41" spans="2:13" ht="13.5" customHeight="1">
      <c r="B41" s="227">
        <v>37</v>
      </c>
      <c r="C41" s="71" t="s">
        <v>215</v>
      </c>
      <c r="D41" s="131">
        <v>2009</v>
      </c>
      <c r="E41" s="253">
        <v>363281.01</v>
      </c>
      <c r="F41" s="189" t="s">
        <v>130</v>
      </c>
      <c r="G41" s="136" t="s">
        <v>130</v>
      </c>
      <c r="H41" s="100" t="s">
        <v>212</v>
      </c>
      <c r="I41" s="141" t="s">
        <v>130</v>
      </c>
      <c r="J41" s="131" t="s">
        <v>130</v>
      </c>
      <c r="K41" s="131" t="s">
        <v>130</v>
      </c>
      <c r="L41" s="131" t="s">
        <v>130</v>
      </c>
      <c r="M41" s="132" t="s">
        <v>130</v>
      </c>
    </row>
    <row r="42" spans="2:13" ht="15" customHeight="1">
      <c r="B42" s="227">
        <v>38</v>
      </c>
      <c r="C42" s="71" t="s">
        <v>216</v>
      </c>
      <c r="D42" s="96">
        <v>2007</v>
      </c>
      <c r="E42" s="252">
        <v>51152.62</v>
      </c>
      <c r="F42" s="189" t="s">
        <v>130</v>
      </c>
      <c r="G42" s="136" t="s">
        <v>130</v>
      </c>
      <c r="H42" s="100" t="s">
        <v>89</v>
      </c>
      <c r="I42" s="141" t="s">
        <v>130</v>
      </c>
      <c r="J42" s="131" t="s">
        <v>130</v>
      </c>
      <c r="K42" s="131" t="s">
        <v>130</v>
      </c>
      <c r="L42" s="131" t="s">
        <v>130</v>
      </c>
      <c r="M42" s="132" t="s">
        <v>130</v>
      </c>
    </row>
    <row r="43" spans="2:13" ht="14.25" customHeight="1">
      <c r="B43" s="227">
        <v>39</v>
      </c>
      <c r="C43" s="71" t="s">
        <v>217</v>
      </c>
      <c r="D43" s="96">
        <v>2007</v>
      </c>
      <c r="E43" s="252">
        <v>77940.54</v>
      </c>
      <c r="F43" s="189" t="s">
        <v>130</v>
      </c>
      <c r="G43" s="136" t="s">
        <v>130</v>
      </c>
      <c r="H43" s="100" t="s">
        <v>89</v>
      </c>
      <c r="I43" s="141" t="s">
        <v>130</v>
      </c>
      <c r="J43" s="131" t="s">
        <v>130</v>
      </c>
      <c r="K43" s="131" t="s">
        <v>130</v>
      </c>
      <c r="L43" s="131" t="s">
        <v>130</v>
      </c>
      <c r="M43" s="132" t="s">
        <v>130</v>
      </c>
    </row>
    <row r="44" spans="2:13" ht="13.5" customHeight="1">
      <c r="B44" s="227">
        <v>40</v>
      </c>
      <c r="C44" s="71" t="s">
        <v>218</v>
      </c>
      <c r="D44" s="131">
        <v>2011</v>
      </c>
      <c r="E44" s="253">
        <v>389143.7</v>
      </c>
      <c r="F44" s="189" t="s">
        <v>130</v>
      </c>
      <c r="G44" s="136" t="s">
        <v>130</v>
      </c>
      <c r="H44" s="100" t="s">
        <v>89</v>
      </c>
      <c r="I44" s="141" t="s">
        <v>130</v>
      </c>
      <c r="J44" s="131" t="s">
        <v>130</v>
      </c>
      <c r="K44" s="131" t="s">
        <v>130</v>
      </c>
      <c r="L44" s="131" t="s">
        <v>130</v>
      </c>
      <c r="M44" s="132" t="s">
        <v>130</v>
      </c>
    </row>
    <row r="45" spans="2:13" ht="15" customHeight="1">
      <c r="B45" s="227">
        <v>41</v>
      </c>
      <c r="C45" s="71" t="s">
        <v>219</v>
      </c>
      <c r="D45" s="131">
        <v>2010</v>
      </c>
      <c r="E45" s="253">
        <v>531454.84</v>
      </c>
      <c r="F45" s="189" t="s">
        <v>130</v>
      </c>
      <c r="G45" s="136" t="s">
        <v>130</v>
      </c>
      <c r="H45" s="96" t="s">
        <v>130</v>
      </c>
      <c r="I45" s="141" t="s">
        <v>130</v>
      </c>
      <c r="J45" s="131" t="s">
        <v>130</v>
      </c>
      <c r="K45" s="131" t="s">
        <v>130</v>
      </c>
      <c r="L45" s="131" t="s">
        <v>130</v>
      </c>
      <c r="M45" s="132" t="s">
        <v>130</v>
      </c>
    </row>
    <row r="46" spans="2:13" ht="12" customHeight="1">
      <c r="B46" s="227">
        <v>42</v>
      </c>
      <c r="C46" s="71" t="s">
        <v>220</v>
      </c>
      <c r="D46" s="131">
        <v>2010</v>
      </c>
      <c r="E46" s="253">
        <v>54712.63</v>
      </c>
      <c r="F46" s="189" t="s">
        <v>130</v>
      </c>
      <c r="G46" s="136" t="s">
        <v>130</v>
      </c>
      <c r="H46" s="142" t="s">
        <v>221</v>
      </c>
      <c r="I46" s="141" t="s">
        <v>130</v>
      </c>
      <c r="J46" s="131" t="s">
        <v>130</v>
      </c>
      <c r="K46" s="131" t="s">
        <v>130</v>
      </c>
      <c r="L46" s="141" t="s">
        <v>130</v>
      </c>
      <c r="M46" s="132" t="s">
        <v>130</v>
      </c>
    </row>
    <row r="47" spans="2:13" ht="14.25" customHeight="1">
      <c r="B47" s="227">
        <v>43</v>
      </c>
      <c r="C47" s="135" t="s">
        <v>222</v>
      </c>
      <c r="D47" s="131">
        <v>1995</v>
      </c>
      <c r="E47" s="253">
        <v>12000</v>
      </c>
      <c r="F47" s="189" t="s">
        <v>130</v>
      </c>
      <c r="G47" s="136" t="s">
        <v>130</v>
      </c>
      <c r="H47" s="96" t="s">
        <v>130</v>
      </c>
      <c r="I47" s="141" t="s">
        <v>130</v>
      </c>
      <c r="J47" s="131" t="s">
        <v>130</v>
      </c>
      <c r="K47" s="131" t="s">
        <v>130</v>
      </c>
      <c r="L47" s="141" t="s">
        <v>130</v>
      </c>
      <c r="M47" s="132" t="s">
        <v>130</v>
      </c>
    </row>
    <row r="48" spans="2:13" ht="14.25" customHeight="1">
      <c r="B48" s="227">
        <v>44</v>
      </c>
      <c r="C48" s="135" t="s">
        <v>223</v>
      </c>
      <c r="D48" s="131">
        <v>1992</v>
      </c>
      <c r="E48" s="253">
        <v>3500</v>
      </c>
      <c r="F48" s="189" t="s">
        <v>130</v>
      </c>
      <c r="G48" s="136" t="s">
        <v>130</v>
      </c>
      <c r="H48" s="96" t="s">
        <v>130</v>
      </c>
      <c r="I48" s="141" t="s">
        <v>130</v>
      </c>
      <c r="J48" s="131" t="s">
        <v>130</v>
      </c>
      <c r="K48" s="131" t="s">
        <v>130</v>
      </c>
      <c r="L48" s="141" t="s">
        <v>130</v>
      </c>
      <c r="M48" s="132" t="s">
        <v>130</v>
      </c>
    </row>
    <row r="49" spans="2:13" ht="14.25" customHeight="1">
      <c r="B49" s="227">
        <v>45</v>
      </c>
      <c r="C49" s="135" t="s">
        <v>224</v>
      </c>
      <c r="D49" s="131">
        <v>1991</v>
      </c>
      <c r="E49" s="253">
        <v>3500</v>
      </c>
      <c r="F49" s="189" t="s">
        <v>130</v>
      </c>
      <c r="G49" s="136" t="s">
        <v>130</v>
      </c>
      <c r="H49" s="96" t="s">
        <v>130</v>
      </c>
      <c r="I49" s="141" t="s">
        <v>130</v>
      </c>
      <c r="J49" s="131" t="s">
        <v>130</v>
      </c>
      <c r="K49" s="131" t="s">
        <v>130</v>
      </c>
      <c r="L49" s="141" t="s">
        <v>130</v>
      </c>
      <c r="M49" s="132" t="s">
        <v>130</v>
      </c>
    </row>
    <row r="50" spans="2:13" ht="15.75" customHeight="1">
      <c r="B50" s="227">
        <v>46</v>
      </c>
      <c r="C50" s="135" t="s">
        <v>225</v>
      </c>
      <c r="D50" s="131">
        <v>1974</v>
      </c>
      <c r="E50" s="253">
        <v>3500</v>
      </c>
      <c r="F50" s="189" t="s">
        <v>130</v>
      </c>
      <c r="G50" s="136" t="s">
        <v>130</v>
      </c>
      <c r="H50" s="96" t="s">
        <v>130</v>
      </c>
      <c r="I50" s="141" t="s">
        <v>130</v>
      </c>
      <c r="J50" s="131" t="s">
        <v>130</v>
      </c>
      <c r="K50" s="131" t="s">
        <v>130</v>
      </c>
      <c r="L50" s="141" t="s">
        <v>130</v>
      </c>
      <c r="M50" s="132" t="s">
        <v>130</v>
      </c>
    </row>
    <row r="51" spans="2:13" ht="13.5" customHeight="1">
      <c r="B51" s="227">
        <v>47</v>
      </c>
      <c r="C51" s="135" t="s">
        <v>226</v>
      </c>
      <c r="D51" s="131">
        <v>1983</v>
      </c>
      <c r="E51" s="253">
        <v>3500</v>
      </c>
      <c r="F51" s="189" t="s">
        <v>130</v>
      </c>
      <c r="G51" s="136" t="s">
        <v>130</v>
      </c>
      <c r="H51" s="96" t="s">
        <v>130</v>
      </c>
      <c r="I51" s="141" t="s">
        <v>130</v>
      </c>
      <c r="J51" s="131" t="s">
        <v>130</v>
      </c>
      <c r="K51" s="131" t="s">
        <v>130</v>
      </c>
      <c r="L51" s="141" t="s">
        <v>130</v>
      </c>
      <c r="M51" s="132" t="s">
        <v>130</v>
      </c>
    </row>
    <row r="52" spans="2:13" ht="13.5" customHeight="1">
      <c r="B52" s="227">
        <v>48</v>
      </c>
      <c r="C52" s="135" t="s">
        <v>227</v>
      </c>
      <c r="D52" s="131">
        <v>1983</v>
      </c>
      <c r="E52" s="253">
        <v>3500</v>
      </c>
      <c r="F52" s="189" t="s">
        <v>130</v>
      </c>
      <c r="G52" s="136" t="s">
        <v>130</v>
      </c>
      <c r="H52" s="96" t="s">
        <v>130</v>
      </c>
      <c r="I52" s="141" t="s">
        <v>130</v>
      </c>
      <c r="J52" s="131" t="s">
        <v>130</v>
      </c>
      <c r="K52" s="131" t="s">
        <v>130</v>
      </c>
      <c r="L52" s="141" t="s">
        <v>130</v>
      </c>
      <c r="M52" s="132" t="s">
        <v>130</v>
      </c>
    </row>
    <row r="53" spans="2:13" ht="14.25" customHeight="1">
      <c r="B53" s="227">
        <v>49</v>
      </c>
      <c r="C53" s="135" t="s">
        <v>228</v>
      </c>
      <c r="D53" s="131">
        <v>1983</v>
      </c>
      <c r="E53" s="253">
        <v>3500</v>
      </c>
      <c r="F53" s="189" t="s">
        <v>130</v>
      </c>
      <c r="G53" s="136" t="s">
        <v>130</v>
      </c>
      <c r="H53" s="96" t="s">
        <v>130</v>
      </c>
      <c r="I53" s="141" t="s">
        <v>130</v>
      </c>
      <c r="J53" s="131" t="s">
        <v>130</v>
      </c>
      <c r="K53" s="131" t="s">
        <v>130</v>
      </c>
      <c r="L53" s="141" t="s">
        <v>130</v>
      </c>
      <c r="M53" s="132" t="s">
        <v>130</v>
      </c>
    </row>
    <row r="54" spans="2:13" ht="13.5" customHeight="1">
      <c r="B54" s="227">
        <v>50</v>
      </c>
      <c r="C54" s="135" t="s">
        <v>229</v>
      </c>
      <c r="D54" s="131">
        <v>1976</v>
      </c>
      <c r="E54" s="253">
        <v>3500</v>
      </c>
      <c r="F54" s="189" t="s">
        <v>130</v>
      </c>
      <c r="G54" s="136" t="s">
        <v>130</v>
      </c>
      <c r="H54" s="96" t="s">
        <v>130</v>
      </c>
      <c r="I54" s="141" t="s">
        <v>130</v>
      </c>
      <c r="J54" s="131" t="s">
        <v>130</v>
      </c>
      <c r="K54" s="131" t="s">
        <v>130</v>
      </c>
      <c r="L54" s="141" t="s">
        <v>130</v>
      </c>
      <c r="M54" s="132" t="s">
        <v>130</v>
      </c>
    </row>
    <row r="55" spans="2:13" ht="14.25" customHeight="1">
      <c r="B55" s="227">
        <v>51</v>
      </c>
      <c r="C55" s="135" t="s">
        <v>230</v>
      </c>
      <c r="D55" s="131">
        <v>1976</v>
      </c>
      <c r="E55" s="253">
        <v>3500</v>
      </c>
      <c r="F55" s="189" t="s">
        <v>130</v>
      </c>
      <c r="G55" s="136" t="s">
        <v>130</v>
      </c>
      <c r="H55" s="96" t="s">
        <v>130</v>
      </c>
      <c r="I55" s="141" t="s">
        <v>130</v>
      </c>
      <c r="J55" s="131" t="s">
        <v>130</v>
      </c>
      <c r="K55" s="131" t="s">
        <v>130</v>
      </c>
      <c r="L55" s="141" t="s">
        <v>130</v>
      </c>
      <c r="M55" s="132" t="s">
        <v>130</v>
      </c>
    </row>
    <row r="56" spans="2:13" ht="13.5" customHeight="1">
      <c r="B56" s="227">
        <v>52</v>
      </c>
      <c r="C56" s="135" t="s">
        <v>231</v>
      </c>
      <c r="D56" s="131">
        <v>1981</v>
      </c>
      <c r="E56" s="253">
        <v>3500</v>
      </c>
      <c r="F56" s="189" t="s">
        <v>130</v>
      </c>
      <c r="G56" s="136" t="s">
        <v>130</v>
      </c>
      <c r="H56" s="96" t="s">
        <v>130</v>
      </c>
      <c r="I56" s="141" t="s">
        <v>130</v>
      </c>
      <c r="J56" s="131" t="s">
        <v>130</v>
      </c>
      <c r="K56" s="131" t="s">
        <v>130</v>
      </c>
      <c r="L56" s="141" t="s">
        <v>130</v>
      </c>
      <c r="M56" s="132" t="s">
        <v>130</v>
      </c>
    </row>
    <row r="57" spans="2:13" ht="13.5" customHeight="1">
      <c r="B57" s="227">
        <v>53</v>
      </c>
      <c r="C57" s="135" t="s">
        <v>232</v>
      </c>
      <c r="D57" s="131">
        <v>2002</v>
      </c>
      <c r="E57" s="253">
        <v>45000</v>
      </c>
      <c r="F57" s="189" t="s">
        <v>130</v>
      </c>
      <c r="G57" s="136" t="s">
        <v>130</v>
      </c>
      <c r="H57" s="96" t="s">
        <v>130</v>
      </c>
      <c r="I57" s="141" t="s">
        <v>130</v>
      </c>
      <c r="J57" s="131" t="s">
        <v>130</v>
      </c>
      <c r="K57" s="131" t="s">
        <v>130</v>
      </c>
      <c r="L57" s="141" t="s">
        <v>130</v>
      </c>
      <c r="M57" s="132" t="s">
        <v>130</v>
      </c>
    </row>
    <row r="58" spans="2:13" ht="13.5" customHeight="1">
      <c r="B58" s="227">
        <v>54</v>
      </c>
      <c r="C58" s="135" t="s">
        <v>233</v>
      </c>
      <c r="D58" s="131">
        <v>2009</v>
      </c>
      <c r="E58" s="253">
        <v>9980</v>
      </c>
      <c r="F58" s="189" t="s">
        <v>130</v>
      </c>
      <c r="G58" s="136" t="s">
        <v>130</v>
      </c>
      <c r="H58" s="96" t="s">
        <v>130</v>
      </c>
      <c r="I58" s="141" t="s">
        <v>130</v>
      </c>
      <c r="J58" s="131" t="s">
        <v>130</v>
      </c>
      <c r="K58" s="131" t="s">
        <v>130</v>
      </c>
      <c r="L58" s="141" t="s">
        <v>130</v>
      </c>
      <c r="M58" s="132" t="s">
        <v>130</v>
      </c>
    </row>
    <row r="59" spans="2:13" ht="12" customHeight="1">
      <c r="B59" s="227">
        <v>55</v>
      </c>
      <c r="C59" s="135" t="s">
        <v>234</v>
      </c>
      <c r="D59" s="131">
        <v>2009</v>
      </c>
      <c r="E59" s="253">
        <v>193872.26</v>
      </c>
      <c r="F59" s="189" t="s">
        <v>130</v>
      </c>
      <c r="G59" s="136" t="s">
        <v>130</v>
      </c>
      <c r="H59" s="96" t="s">
        <v>130</v>
      </c>
      <c r="I59" s="141" t="s">
        <v>130</v>
      </c>
      <c r="J59" s="131" t="s">
        <v>130</v>
      </c>
      <c r="K59" s="131" t="s">
        <v>130</v>
      </c>
      <c r="L59" s="141" t="s">
        <v>130</v>
      </c>
      <c r="M59" s="132" t="s">
        <v>130</v>
      </c>
    </row>
    <row r="60" spans="2:13" ht="13.5" customHeight="1">
      <c r="B60" s="227">
        <v>56</v>
      </c>
      <c r="C60" s="135" t="s">
        <v>235</v>
      </c>
      <c r="D60" s="131">
        <v>2008</v>
      </c>
      <c r="E60" s="253">
        <v>265600</v>
      </c>
      <c r="F60" s="189" t="s">
        <v>130</v>
      </c>
      <c r="G60" s="136" t="s">
        <v>130</v>
      </c>
      <c r="H60" s="96" t="s">
        <v>130</v>
      </c>
      <c r="I60" s="141" t="s">
        <v>130</v>
      </c>
      <c r="J60" s="131" t="s">
        <v>130</v>
      </c>
      <c r="K60" s="131" t="s">
        <v>130</v>
      </c>
      <c r="L60" s="141" t="s">
        <v>130</v>
      </c>
      <c r="M60" s="132" t="s">
        <v>130</v>
      </c>
    </row>
    <row r="61" spans="2:13" ht="14.25" customHeight="1">
      <c r="B61" s="227">
        <v>57</v>
      </c>
      <c r="C61" s="71" t="s">
        <v>236</v>
      </c>
      <c r="D61" s="131">
        <v>2013</v>
      </c>
      <c r="E61" s="253">
        <v>250000</v>
      </c>
      <c r="F61" s="189" t="s">
        <v>130</v>
      </c>
      <c r="G61" s="136" t="s">
        <v>130</v>
      </c>
      <c r="H61" s="96" t="s">
        <v>130</v>
      </c>
      <c r="I61" s="141" t="s">
        <v>130</v>
      </c>
      <c r="J61" s="131" t="s">
        <v>130</v>
      </c>
      <c r="K61" s="131" t="s">
        <v>130</v>
      </c>
      <c r="L61" s="141" t="s">
        <v>130</v>
      </c>
      <c r="M61" s="132" t="s">
        <v>130</v>
      </c>
    </row>
    <row r="62" spans="2:13" ht="14.25" customHeight="1">
      <c r="B62" s="227">
        <v>58</v>
      </c>
      <c r="C62" s="71" t="s">
        <v>237</v>
      </c>
      <c r="D62" s="131">
        <v>2013</v>
      </c>
      <c r="E62" s="253">
        <v>250000</v>
      </c>
      <c r="F62" s="189" t="s">
        <v>130</v>
      </c>
      <c r="G62" s="136" t="s">
        <v>130</v>
      </c>
      <c r="H62" s="96" t="s">
        <v>130</v>
      </c>
      <c r="I62" s="141" t="s">
        <v>130</v>
      </c>
      <c r="J62" s="131" t="s">
        <v>130</v>
      </c>
      <c r="K62" s="131" t="s">
        <v>130</v>
      </c>
      <c r="L62" s="141" t="s">
        <v>130</v>
      </c>
      <c r="M62" s="132" t="s">
        <v>130</v>
      </c>
    </row>
    <row r="63" spans="2:13" ht="14.25" customHeight="1">
      <c r="B63" s="227">
        <v>59</v>
      </c>
      <c r="C63" s="268" t="s">
        <v>238</v>
      </c>
      <c r="D63" s="70">
        <v>2009</v>
      </c>
      <c r="E63" s="187">
        <v>108882</v>
      </c>
      <c r="F63" s="189" t="s">
        <v>130</v>
      </c>
      <c r="G63" s="136" t="s">
        <v>130</v>
      </c>
      <c r="H63" s="96" t="s">
        <v>130</v>
      </c>
      <c r="I63" s="141" t="s">
        <v>130</v>
      </c>
      <c r="J63" s="131" t="s">
        <v>130</v>
      </c>
      <c r="K63" s="131" t="s">
        <v>130</v>
      </c>
      <c r="L63" s="141" t="s">
        <v>130</v>
      </c>
      <c r="M63" s="132" t="s">
        <v>130</v>
      </c>
    </row>
    <row r="64" spans="2:13" ht="12.75" customHeight="1">
      <c r="B64" s="227">
        <v>60</v>
      </c>
      <c r="C64" s="135" t="s">
        <v>239</v>
      </c>
      <c r="D64" s="131">
        <v>2009</v>
      </c>
      <c r="E64" s="253">
        <v>780113.81</v>
      </c>
      <c r="F64" s="189" t="s">
        <v>130</v>
      </c>
      <c r="G64" s="136" t="s">
        <v>130</v>
      </c>
      <c r="H64" s="96" t="s">
        <v>130</v>
      </c>
      <c r="I64" s="141" t="s">
        <v>130</v>
      </c>
      <c r="J64" s="131" t="s">
        <v>130</v>
      </c>
      <c r="K64" s="131" t="s">
        <v>130</v>
      </c>
      <c r="L64" s="141" t="s">
        <v>130</v>
      </c>
      <c r="M64" s="132" t="s">
        <v>130</v>
      </c>
    </row>
    <row r="65" spans="2:13" ht="12.75" customHeight="1">
      <c r="B65" s="227">
        <v>61</v>
      </c>
      <c r="C65" s="135" t="s">
        <v>240</v>
      </c>
      <c r="D65" s="131">
        <v>2009</v>
      </c>
      <c r="E65" s="253">
        <v>10000</v>
      </c>
      <c r="F65" s="189" t="s">
        <v>130</v>
      </c>
      <c r="G65" s="136" t="s">
        <v>130</v>
      </c>
      <c r="H65" s="96" t="s">
        <v>130</v>
      </c>
      <c r="I65" s="141" t="s">
        <v>130</v>
      </c>
      <c r="J65" s="131" t="s">
        <v>130</v>
      </c>
      <c r="K65" s="131" t="s">
        <v>130</v>
      </c>
      <c r="L65" s="141" t="s">
        <v>130</v>
      </c>
      <c r="M65" s="132" t="s">
        <v>130</v>
      </c>
    </row>
    <row r="66" spans="2:13" ht="14.25" customHeight="1">
      <c r="B66" s="227">
        <v>62</v>
      </c>
      <c r="C66" s="135" t="s">
        <v>241</v>
      </c>
      <c r="D66" s="131">
        <v>2009</v>
      </c>
      <c r="E66" s="253">
        <v>9700</v>
      </c>
      <c r="F66" s="189" t="s">
        <v>130</v>
      </c>
      <c r="G66" s="136" t="s">
        <v>130</v>
      </c>
      <c r="H66" s="96" t="s">
        <v>130</v>
      </c>
      <c r="I66" s="141" t="s">
        <v>130</v>
      </c>
      <c r="J66" s="131" t="s">
        <v>130</v>
      </c>
      <c r="K66" s="131" t="s">
        <v>130</v>
      </c>
      <c r="L66" s="141" t="s">
        <v>130</v>
      </c>
      <c r="M66" s="132" t="s">
        <v>130</v>
      </c>
    </row>
    <row r="67" spans="2:13" ht="14.25" customHeight="1">
      <c r="B67" s="227">
        <v>63</v>
      </c>
      <c r="C67" s="135" t="s">
        <v>242</v>
      </c>
      <c r="D67" s="131">
        <v>2009</v>
      </c>
      <c r="E67" s="253">
        <v>9700</v>
      </c>
      <c r="F67" s="189" t="s">
        <v>130</v>
      </c>
      <c r="G67" s="136" t="s">
        <v>130</v>
      </c>
      <c r="H67" s="96" t="s">
        <v>130</v>
      </c>
      <c r="I67" s="141" t="s">
        <v>130</v>
      </c>
      <c r="J67" s="141" t="s">
        <v>130</v>
      </c>
      <c r="K67" s="141" t="s">
        <v>130</v>
      </c>
      <c r="L67" s="141" t="s">
        <v>130</v>
      </c>
      <c r="M67" s="132" t="s">
        <v>130</v>
      </c>
    </row>
    <row r="68" spans="2:13" ht="14.25" customHeight="1">
      <c r="B68" s="227">
        <v>64</v>
      </c>
      <c r="C68" s="71" t="s">
        <v>243</v>
      </c>
      <c r="D68" s="131">
        <v>2010</v>
      </c>
      <c r="E68" s="253">
        <v>12508.02</v>
      </c>
      <c r="F68" s="189" t="s">
        <v>130</v>
      </c>
      <c r="G68" s="136" t="s">
        <v>130</v>
      </c>
      <c r="H68" s="96" t="s">
        <v>130</v>
      </c>
      <c r="I68" s="141" t="s">
        <v>130</v>
      </c>
      <c r="J68" s="141" t="s">
        <v>130</v>
      </c>
      <c r="K68" s="141" t="s">
        <v>130</v>
      </c>
      <c r="L68" s="141" t="s">
        <v>130</v>
      </c>
      <c r="M68" s="132" t="s">
        <v>130</v>
      </c>
    </row>
    <row r="69" spans="2:13" ht="14.25" customHeight="1">
      <c r="B69" s="227">
        <v>65</v>
      </c>
      <c r="C69" s="71" t="s">
        <v>244</v>
      </c>
      <c r="D69" s="131">
        <v>2010</v>
      </c>
      <c r="E69" s="253">
        <v>12508.02</v>
      </c>
      <c r="F69" s="189" t="s">
        <v>130</v>
      </c>
      <c r="G69" s="136" t="s">
        <v>130</v>
      </c>
      <c r="H69" s="96" t="s">
        <v>130</v>
      </c>
      <c r="I69" s="141" t="s">
        <v>130</v>
      </c>
      <c r="J69" s="141" t="s">
        <v>130</v>
      </c>
      <c r="K69" s="141" t="s">
        <v>130</v>
      </c>
      <c r="L69" s="141" t="s">
        <v>130</v>
      </c>
      <c r="M69" s="132" t="s">
        <v>130</v>
      </c>
    </row>
    <row r="70" spans="2:13" ht="14.25" customHeight="1">
      <c r="B70" s="227">
        <v>66</v>
      </c>
      <c r="C70" s="71" t="s">
        <v>245</v>
      </c>
      <c r="D70" s="131">
        <v>2010</v>
      </c>
      <c r="E70" s="253">
        <v>12508.02</v>
      </c>
      <c r="F70" s="189" t="s">
        <v>130</v>
      </c>
      <c r="G70" s="136" t="s">
        <v>130</v>
      </c>
      <c r="H70" s="96" t="s">
        <v>130</v>
      </c>
      <c r="I70" s="141" t="s">
        <v>130</v>
      </c>
      <c r="J70" s="141" t="s">
        <v>130</v>
      </c>
      <c r="K70" s="141" t="s">
        <v>130</v>
      </c>
      <c r="L70" s="141" t="s">
        <v>130</v>
      </c>
      <c r="M70" s="132" t="s">
        <v>130</v>
      </c>
    </row>
    <row r="71" spans="2:13" ht="14.25" customHeight="1">
      <c r="B71" s="227">
        <v>67</v>
      </c>
      <c r="C71" s="71" t="s">
        <v>246</v>
      </c>
      <c r="D71" s="131">
        <v>2010</v>
      </c>
      <c r="E71" s="253">
        <v>12508.02</v>
      </c>
      <c r="F71" s="189" t="s">
        <v>130</v>
      </c>
      <c r="G71" s="136" t="s">
        <v>130</v>
      </c>
      <c r="H71" s="96" t="s">
        <v>130</v>
      </c>
      <c r="I71" s="141" t="s">
        <v>130</v>
      </c>
      <c r="J71" s="141" t="s">
        <v>130</v>
      </c>
      <c r="K71" s="141" t="s">
        <v>130</v>
      </c>
      <c r="L71" s="141" t="s">
        <v>130</v>
      </c>
      <c r="M71" s="132" t="s">
        <v>130</v>
      </c>
    </row>
    <row r="72" spans="2:13" ht="14.25" customHeight="1">
      <c r="B72" s="227">
        <v>68</v>
      </c>
      <c r="C72" s="71" t="s">
        <v>247</v>
      </c>
      <c r="D72" s="131">
        <v>2010</v>
      </c>
      <c r="E72" s="253">
        <v>12508.02</v>
      </c>
      <c r="F72" s="189" t="s">
        <v>130</v>
      </c>
      <c r="G72" s="136" t="s">
        <v>130</v>
      </c>
      <c r="H72" s="96" t="s">
        <v>130</v>
      </c>
      <c r="I72" s="141" t="s">
        <v>130</v>
      </c>
      <c r="J72" s="141" t="s">
        <v>130</v>
      </c>
      <c r="K72" s="141" t="s">
        <v>130</v>
      </c>
      <c r="L72" s="141" t="s">
        <v>130</v>
      </c>
      <c r="M72" s="132" t="s">
        <v>130</v>
      </c>
    </row>
    <row r="73" spans="2:13" ht="14.25" customHeight="1">
      <c r="B73" s="227">
        <v>69</v>
      </c>
      <c r="C73" s="71" t="s">
        <v>248</v>
      </c>
      <c r="D73" s="131">
        <v>2010</v>
      </c>
      <c r="E73" s="253">
        <v>12508.02</v>
      </c>
      <c r="F73" s="189" t="s">
        <v>130</v>
      </c>
      <c r="G73" s="136" t="s">
        <v>130</v>
      </c>
      <c r="H73" s="96" t="s">
        <v>130</v>
      </c>
      <c r="I73" s="141" t="s">
        <v>130</v>
      </c>
      <c r="J73" s="141" t="s">
        <v>130</v>
      </c>
      <c r="K73" s="141" t="s">
        <v>130</v>
      </c>
      <c r="L73" s="141" t="s">
        <v>130</v>
      </c>
      <c r="M73" s="132" t="s">
        <v>130</v>
      </c>
    </row>
    <row r="74" spans="2:13" ht="14.25" customHeight="1">
      <c r="B74" s="227">
        <v>70</v>
      </c>
      <c r="C74" s="71" t="s">
        <v>249</v>
      </c>
      <c r="D74" s="131">
        <v>2013</v>
      </c>
      <c r="E74" s="253">
        <v>17150</v>
      </c>
      <c r="F74" s="189" t="s">
        <v>130</v>
      </c>
      <c r="G74" s="136" t="s">
        <v>130</v>
      </c>
      <c r="H74" s="96" t="s">
        <v>130</v>
      </c>
      <c r="I74" s="141" t="s">
        <v>130</v>
      </c>
      <c r="J74" s="141" t="s">
        <v>130</v>
      </c>
      <c r="K74" s="141" t="s">
        <v>130</v>
      </c>
      <c r="L74" s="141" t="s">
        <v>130</v>
      </c>
      <c r="M74" s="132" t="s">
        <v>130</v>
      </c>
    </row>
    <row r="75" spans="2:13" ht="13.5" customHeight="1">
      <c r="B75" s="227">
        <v>71</v>
      </c>
      <c r="C75" s="71" t="s">
        <v>250</v>
      </c>
      <c r="D75" s="131">
        <v>2013</v>
      </c>
      <c r="E75" s="253">
        <v>17150</v>
      </c>
      <c r="F75" s="189" t="s">
        <v>130</v>
      </c>
      <c r="G75" s="136" t="s">
        <v>130</v>
      </c>
      <c r="H75" s="96" t="s">
        <v>130</v>
      </c>
      <c r="I75" s="141" t="s">
        <v>130</v>
      </c>
      <c r="J75" s="141" t="s">
        <v>130</v>
      </c>
      <c r="K75" s="141" t="s">
        <v>130</v>
      </c>
      <c r="L75" s="141" t="s">
        <v>130</v>
      </c>
      <c r="M75" s="132" t="s">
        <v>130</v>
      </c>
    </row>
    <row r="76" spans="2:13" ht="13.5" customHeight="1">
      <c r="B76" s="227">
        <v>72</v>
      </c>
      <c r="C76" s="71" t="s">
        <v>251</v>
      </c>
      <c r="D76" s="131">
        <v>2013</v>
      </c>
      <c r="E76" s="253">
        <v>17150</v>
      </c>
      <c r="F76" s="189" t="s">
        <v>130</v>
      </c>
      <c r="G76" s="136" t="s">
        <v>130</v>
      </c>
      <c r="H76" s="96" t="s">
        <v>130</v>
      </c>
      <c r="I76" s="141" t="s">
        <v>130</v>
      </c>
      <c r="J76" s="141" t="s">
        <v>130</v>
      </c>
      <c r="K76" s="141" t="s">
        <v>130</v>
      </c>
      <c r="L76" s="141" t="s">
        <v>130</v>
      </c>
      <c r="M76" s="132" t="s">
        <v>130</v>
      </c>
    </row>
    <row r="77" spans="2:13" ht="13.5" customHeight="1">
      <c r="B77" s="227">
        <v>73</v>
      </c>
      <c r="C77" s="241" t="s">
        <v>252</v>
      </c>
      <c r="D77" s="139">
        <v>2015</v>
      </c>
      <c r="E77" s="254">
        <v>89790</v>
      </c>
      <c r="F77" s="188" t="s">
        <v>130</v>
      </c>
      <c r="G77" s="242" t="s">
        <v>130</v>
      </c>
      <c r="H77" s="146" t="s">
        <v>130</v>
      </c>
      <c r="I77" s="243" t="s">
        <v>130</v>
      </c>
      <c r="J77" s="243" t="s">
        <v>130</v>
      </c>
      <c r="K77" s="243" t="s">
        <v>130</v>
      </c>
      <c r="L77" s="243" t="s">
        <v>130</v>
      </c>
      <c r="M77" s="182" t="s">
        <v>130</v>
      </c>
    </row>
    <row r="78" spans="2:13" ht="13.5" customHeight="1">
      <c r="B78" s="227">
        <v>74</v>
      </c>
      <c r="C78" s="71" t="s">
        <v>382</v>
      </c>
      <c r="D78" s="131">
        <v>2016</v>
      </c>
      <c r="E78" s="253">
        <v>3560.85</v>
      </c>
      <c r="F78" s="188" t="s">
        <v>130</v>
      </c>
      <c r="G78" s="242" t="s">
        <v>130</v>
      </c>
      <c r="H78" s="146" t="s">
        <v>130</v>
      </c>
      <c r="I78" s="131" t="s">
        <v>383</v>
      </c>
      <c r="J78" s="243" t="s">
        <v>130</v>
      </c>
      <c r="K78" s="243" t="s">
        <v>130</v>
      </c>
      <c r="L78" s="243" t="s">
        <v>130</v>
      </c>
      <c r="M78" s="182" t="s">
        <v>130</v>
      </c>
    </row>
    <row r="79" spans="2:13" ht="13.5" customHeight="1">
      <c r="B79" s="227">
        <v>75</v>
      </c>
      <c r="C79" s="241" t="s">
        <v>382</v>
      </c>
      <c r="D79" s="139">
        <v>2016</v>
      </c>
      <c r="E79" s="254">
        <v>3560.85</v>
      </c>
      <c r="F79" s="188" t="s">
        <v>130</v>
      </c>
      <c r="G79" s="242" t="s">
        <v>130</v>
      </c>
      <c r="H79" s="146" t="s">
        <v>130</v>
      </c>
      <c r="I79" s="243" t="s">
        <v>383</v>
      </c>
      <c r="J79" s="243" t="s">
        <v>130</v>
      </c>
      <c r="K79" s="243" t="s">
        <v>130</v>
      </c>
      <c r="L79" s="243" t="s">
        <v>130</v>
      </c>
      <c r="M79" s="182" t="s">
        <v>130</v>
      </c>
    </row>
    <row r="80" spans="2:13" ht="13.5" customHeight="1">
      <c r="B80" s="227">
        <v>76</v>
      </c>
      <c r="C80" s="241" t="s">
        <v>382</v>
      </c>
      <c r="D80" s="139">
        <v>2016</v>
      </c>
      <c r="E80" s="254">
        <v>4077.45</v>
      </c>
      <c r="F80" s="188" t="s">
        <v>130</v>
      </c>
      <c r="G80" s="242" t="s">
        <v>130</v>
      </c>
      <c r="H80" s="146" t="s">
        <v>130</v>
      </c>
      <c r="I80" s="243" t="s">
        <v>384</v>
      </c>
      <c r="J80" s="243" t="s">
        <v>130</v>
      </c>
      <c r="K80" s="243" t="s">
        <v>130</v>
      </c>
      <c r="L80" s="243" t="s">
        <v>130</v>
      </c>
      <c r="M80" s="182" t="s">
        <v>130</v>
      </c>
    </row>
    <row r="81" spans="2:13" ht="13.5" customHeight="1">
      <c r="B81" s="227">
        <v>77</v>
      </c>
      <c r="C81" s="241" t="s">
        <v>382</v>
      </c>
      <c r="D81" s="139">
        <v>2016</v>
      </c>
      <c r="E81" s="254">
        <v>4077.45</v>
      </c>
      <c r="F81" s="188" t="s">
        <v>130</v>
      </c>
      <c r="G81" s="242" t="s">
        <v>130</v>
      </c>
      <c r="H81" s="146" t="s">
        <v>130</v>
      </c>
      <c r="I81" s="243" t="s">
        <v>384</v>
      </c>
      <c r="J81" s="243" t="s">
        <v>130</v>
      </c>
      <c r="K81" s="243" t="s">
        <v>130</v>
      </c>
      <c r="L81" s="243" t="s">
        <v>130</v>
      </c>
      <c r="M81" s="182" t="s">
        <v>130</v>
      </c>
    </row>
    <row r="82" spans="2:13" ht="13.5" customHeight="1">
      <c r="B82" s="227">
        <v>78</v>
      </c>
      <c r="C82" s="241" t="s">
        <v>382</v>
      </c>
      <c r="D82" s="139">
        <v>2016</v>
      </c>
      <c r="E82" s="254">
        <v>4120.5</v>
      </c>
      <c r="F82" s="188" t="s">
        <v>130</v>
      </c>
      <c r="G82" s="242" t="s">
        <v>130</v>
      </c>
      <c r="H82" s="146" t="s">
        <v>130</v>
      </c>
      <c r="I82" s="243" t="s">
        <v>385</v>
      </c>
      <c r="J82" s="243" t="s">
        <v>130</v>
      </c>
      <c r="K82" s="243" t="s">
        <v>130</v>
      </c>
      <c r="L82" s="243" t="s">
        <v>130</v>
      </c>
      <c r="M82" s="182" t="s">
        <v>130</v>
      </c>
    </row>
    <row r="83" spans="2:13" ht="13.5" customHeight="1">
      <c r="B83" s="227">
        <v>79</v>
      </c>
      <c r="C83" s="241" t="s">
        <v>382</v>
      </c>
      <c r="D83" s="139">
        <v>2016</v>
      </c>
      <c r="E83" s="254">
        <v>4120.5</v>
      </c>
      <c r="F83" s="188" t="s">
        <v>130</v>
      </c>
      <c r="G83" s="242" t="s">
        <v>130</v>
      </c>
      <c r="H83" s="146" t="s">
        <v>130</v>
      </c>
      <c r="I83" s="243" t="s">
        <v>385</v>
      </c>
      <c r="J83" s="243" t="s">
        <v>130</v>
      </c>
      <c r="K83" s="243" t="s">
        <v>130</v>
      </c>
      <c r="L83" s="243" t="s">
        <v>130</v>
      </c>
      <c r="M83" s="182" t="s">
        <v>130</v>
      </c>
    </row>
    <row r="84" spans="2:13" ht="13.5" customHeight="1">
      <c r="B84" s="227">
        <v>80</v>
      </c>
      <c r="C84" s="241" t="s">
        <v>382</v>
      </c>
      <c r="D84" s="139">
        <v>2015</v>
      </c>
      <c r="E84" s="254">
        <v>5178.3</v>
      </c>
      <c r="F84" s="188" t="s">
        <v>130</v>
      </c>
      <c r="G84" s="242" t="s">
        <v>130</v>
      </c>
      <c r="H84" s="146" t="s">
        <v>130</v>
      </c>
      <c r="I84" s="243" t="s">
        <v>386</v>
      </c>
      <c r="J84" s="243" t="s">
        <v>130</v>
      </c>
      <c r="K84" s="243" t="s">
        <v>130</v>
      </c>
      <c r="L84" s="243" t="s">
        <v>130</v>
      </c>
      <c r="M84" s="182" t="s">
        <v>130</v>
      </c>
    </row>
    <row r="85" spans="2:13" ht="13.5" customHeight="1">
      <c r="B85" s="227">
        <v>81</v>
      </c>
      <c r="C85" s="241" t="s">
        <v>382</v>
      </c>
      <c r="D85" s="139">
        <v>2015</v>
      </c>
      <c r="E85" s="254">
        <v>5178.3</v>
      </c>
      <c r="F85" s="188" t="s">
        <v>130</v>
      </c>
      <c r="G85" s="242" t="s">
        <v>130</v>
      </c>
      <c r="H85" s="146" t="s">
        <v>130</v>
      </c>
      <c r="I85" s="243" t="s">
        <v>145</v>
      </c>
      <c r="J85" s="243" t="s">
        <v>130</v>
      </c>
      <c r="K85" s="243" t="s">
        <v>130</v>
      </c>
      <c r="L85" s="243" t="s">
        <v>130</v>
      </c>
      <c r="M85" s="182" t="s">
        <v>130</v>
      </c>
    </row>
    <row r="86" spans="2:13" ht="13.5" customHeight="1">
      <c r="B86" s="227">
        <v>82</v>
      </c>
      <c r="C86" s="241" t="s">
        <v>408</v>
      </c>
      <c r="D86" s="139">
        <v>2014</v>
      </c>
      <c r="E86" s="254">
        <v>118149.82</v>
      </c>
      <c r="F86" s="188" t="s">
        <v>130</v>
      </c>
      <c r="G86" s="242" t="s">
        <v>130</v>
      </c>
      <c r="H86" s="146" t="s">
        <v>130</v>
      </c>
      <c r="I86" s="146" t="s">
        <v>130</v>
      </c>
      <c r="J86" s="243" t="s">
        <v>130</v>
      </c>
      <c r="K86" s="243" t="s">
        <v>130</v>
      </c>
      <c r="L86" s="243" t="s">
        <v>130</v>
      </c>
      <c r="M86" s="182" t="s">
        <v>130</v>
      </c>
    </row>
    <row r="87" spans="2:13" ht="13.5" customHeight="1">
      <c r="B87" s="227">
        <v>83</v>
      </c>
      <c r="C87" s="241" t="s">
        <v>409</v>
      </c>
      <c r="D87" s="139">
        <v>2015</v>
      </c>
      <c r="E87" s="254">
        <v>630889.23</v>
      </c>
      <c r="F87" s="188" t="s">
        <v>130</v>
      </c>
      <c r="G87" s="242" t="s">
        <v>130</v>
      </c>
      <c r="H87" s="146" t="s">
        <v>130</v>
      </c>
      <c r="I87" s="146" t="s">
        <v>130</v>
      </c>
      <c r="J87" s="243" t="s">
        <v>130</v>
      </c>
      <c r="K87" s="243" t="s">
        <v>130</v>
      </c>
      <c r="L87" s="243" t="s">
        <v>130</v>
      </c>
      <c r="M87" s="182" t="s">
        <v>130</v>
      </c>
    </row>
    <row r="88" spans="2:13" ht="13.5" customHeight="1">
      <c r="B88" s="227">
        <v>84</v>
      </c>
      <c r="C88" s="241" t="s">
        <v>410</v>
      </c>
      <c r="D88" s="139">
        <v>2015</v>
      </c>
      <c r="E88" s="254">
        <v>398102.97</v>
      </c>
      <c r="F88" s="188" t="s">
        <v>130</v>
      </c>
      <c r="G88" s="242" t="s">
        <v>130</v>
      </c>
      <c r="H88" s="146" t="s">
        <v>130</v>
      </c>
      <c r="I88" s="146" t="s">
        <v>130</v>
      </c>
      <c r="J88" s="243" t="s">
        <v>130</v>
      </c>
      <c r="K88" s="243" t="s">
        <v>130</v>
      </c>
      <c r="L88" s="243" t="s">
        <v>130</v>
      </c>
      <c r="M88" s="182" t="s">
        <v>130</v>
      </c>
    </row>
    <row r="89" spans="2:13" ht="30.75" customHeight="1">
      <c r="B89" s="227">
        <v>85</v>
      </c>
      <c r="C89" s="241" t="s">
        <v>427</v>
      </c>
      <c r="D89" s="139">
        <v>2017</v>
      </c>
      <c r="E89" s="254">
        <v>9008.52</v>
      </c>
      <c r="F89" s="188" t="s">
        <v>130</v>
      </c>
      <c r="G89" s="242" t="s">
        <v>130</v>
      </c>
      <c r="H89" s="146" t="s">
        <v>130</v>
      </c>
      <c r="I89" s="146" t="s">
        <v>130</v>
      </c>
      <c r="J89" s="243" t="s">
        <v>130</v>
      </c>
      <c r="K89" s="243" t="s">
        <v>130</v>
      </c>
      <c r="L89" s="243" t="s">
        <v>130</v>
      </c>
      <c r="M89" s="182" t="s">
        <v>130</v>
      </c>
    </row>
    <row r="90" spans="2:13" ht="17.25" customHeight="1">
      <c r="B90" s="224"/>
      <c r="C90" s="288" t="s">
        <v>15</v>
      </c>
      <c r="D90" s="288"/>
      <c r="E90" s="190"/>
      <c r="F90" s="190">
        <f>SUM(F5:F13,E14,F15:F24,E25:E89)</f>
        <v>27155884.43</v>
      </c>
      <c r="G90" s="28"/>
      <c r="H90" s="29"/>
      <c r="I90" s="116"/>
      <c r="J90" s="122"/>
      <c r="K90" s="123"/>
      <c r="L90" s="121"/>
      <c r="M90" s="216"/>
    </row>
    <row r="91" spans="2:13" ht="12.75">
      <c r="B91" s="223" t="s">
        <v>38</v>
      </c>
      <c r="C91" s="290" t="s">
        <v>37</v>
      </c>
      <c r="D91" s="290"/>
      <c r="E91" s="290"/>
      <c r="F91" s="290"/>
      <c r="G91" s="290"/>
      <c r="H91" s="290"/>
      <c r="I91" s="114" t="s">
        <v>120</v>
      </c>
      <c r="J91" s="93"/>
      <c r="K91" s="82"/>
      <c r="L91" s="82"/>
      <c r="M91" s="215"/>
    </row>
    <row r="92" spans="2:13" ht="51" customHeight="1">
      <c r="B92" s="225">
        <v>1</v>
      </c>
      <c r="C92" s="51" t="s">
        <v>54</v>
      </c>
      <c r="D92" s="41">
        <v>1969</v>
      </c>
      <c r="E92" s="191"/>
      <c r="F92" s="192">
        <f>4516600+2306722.86</f>
        <v>6823322.859999999</v>
      </c>
      <c r="G92" s="51">
        <v>1100</v>
      </c>
      <c r="H92" s="294" t="s">
        <v>85</v>
      </c>
      <c r="I92" s="115"/>
      <c r="J92" s="316" t="s">
        <v>593</v>
      </c>
      <c r="K92" s="176" t="s">
        <v>361</v>
      </c>
      <c r="L92" s="177" t="s">
        <v>362</v>
      </c>
      <c r="M92" s="217" t="s">
        <v>361</v>
      </c>
    </row>
    <row r="93" spans="2:13" ht="38.25">
      <c r="B93" s="225">
        <v>2</v>
      </c>
      <c r="C93" s="45" t="s">
        <v>86</v>
      </c>
      <c r="D93" s="45">
        <v>2011</v>
      </c>
      <c r="E93" s="192">
        <v>6250199.51</v>
      </c>
      <c r="F93" s="193"/>
      <c r="G93" s="45">
        <v>1145</v>
      </c>
      <c r="H93" s="294"/>
      <c r="I93" s="115"/>
      <c r="J93" s="178" t="s">
        <v>361</v>
      </c>
      <c r="K93" s="176" t="s">
        <v>361</v>
      </c>
      <c r="L93" s="177" t="s">
        <v>363</v>
      </c>
      <c r="M93" s="217" t="s">
        <v>361</v>
      </c>
    </row>
    <row r="94" spans="2:13" ht="25.5">
      <c r="B94" s="225">
        <v>3</v>
      </c>
      <c r="C94" s="51" t="s">
        <v>87</v>
      </c>
      <c r="D94" s="41">
        <v>1960</v>
      </c>
      <c r="E94" s="191"/>
      <c r="F94" s="192">
        <v>1642400</v>
      </c>
      <c r="G94" s="51">
        <v>400</v>
      </c>
      <c r="H94" s="42" t="s">
        <v>55</v>
      </c>
      <c r="I94" s="115"/>
      <c r="J94" s="178" t="s">
        <v>361</v>
      </c>
      <c r="K94" s="176" t="s">
        <v>361</v>
      </c>
      <c r="L94" s="177" t="s">
        <v>362</v>
      </c>
      <c r="M94" s="217" t="s">
        <v>361</v>
      </c>
    </row>
    <row r="95" spans="2:13" ht="25.5">
      <c r="B95" s="225">
        <v>4</v>
      </c>
      <c r="C95" s="51" t="s">
        <v>88</v>
      </c>
      <c r="D95" s="41">
        <v>1915</v>
      </c>
      <c r="E95" s="191"/>
      <c r="F95" s="192">
        <f>363000+564685.67</f>
        <v>927685.67</v>
      </c>
      <c r="G95" s="51">
        <v>220</v>
      </c>
      <c r="H95" s="42" t="s">
        <v>89</v>
      </c>
      <c r="I95" s="115"/>
      <c r="J95" s="316" t="s">
        <v>593</v>
      </c>
      <c r="K95" s="176" t="s">
        <v>361</v>
      </c>
      <c r="L95" s="177" t="s">
        <v>362</v>
      </c>
      <c r="M95" s="217" t="s">
        <v>361</v>
      </c>
    </row>
    <row r="96" spans="2:13" ht="25.5">
      <c r="B96" s="225">
        <v>5</v>
      </c>
      <c r="C96" s="51" t="s">
        <v>90</v>
      </c>
      <c r="D96" s="41">
        <v>1960</v>
      </c>
      <c r="E96" s="191"/>
      <c r="F96" s="192">
        <v>66000</v>
      </c>
      <c r="G96" s="51">
        <v>40</v>
      </c>
      <c r="H96" s="42"/>
      <c r="I96" s="115"/>
      <c r="J96" s="176" t="s">
        <v>361</v>
      </c>
      <c r="K96" s="176" t="s">
        <v>361</v>
      </c>
      <c r="L96" s="177" t="s">
        <v>362</v>
      </c>
      <c r="M96" s="217" t="s">
        <v>361</v>
      </c>
    </row>
    <row r="97" spans="2:13" ht="25.5">
      <c r="B97" s="225">
        <v>6</v>
      </c>
      <c r="C97" s="51" t="s">
        <v>91</v>
      </c>
      <c r="D97" s="41">
        <v>1970</v>
      </c>
      <c r="E97" s="191">
        <v>5225.7</v>
      </c>
      <c r="F97" s="192"/>
      <c r="G97" s="51"/>
      <c r="H97" s="42"/>
      <c r="I97" s="115"/>
      <c r="J97" s="176" t="s">
        <v>361</v>
      </c>
      <c r="K97" s="176" t="s">
        <v>361</v>
      </c>
      <c r="L97" s="177" t="s">
        <v>362</v>
      </c>
      <c r="M97" s="217" t="s">
        <v>361</v>
      </c>
    </row>
    <row r="98" spans="2:13" ht="25.5">
      <c r="B98" s="225">
        <v>7</v>
      </c>
      <c r="C98" s="51" t="s">
        <v>92</v>
      </c>
      <c r="D98" s="41">
        <v>1968</v>
      </c>
      <c r="E98" s="191">
        <v>607.78</v>
      </c>
      <c r="F98" s="192"/>
      <c r="G98" s="51"/>
      <c r="H98" s="42"/>
      <c r="I98" s="115"/>
      <c r="J98" s="176" t="s">
        <v>361</v>
      </c>
      <c r="K98" s="176" t="s">
        <v>361</v>
      </c>
      <c r="L98" s="177" t="s">
        <v>362</v>
      </c>
      <c r="M98" s="217" t="s">
        <v>361</v>
      </c>
    </row>
    <row r="99" spans="2:13" ht="12.75">
      <c r="B99" s="225">
        <v>8</v>
      </c>
      <c r="C99" s="51" t="s">
        <v>93</v>
      </c>
      <c r="D99" s="41">
        <v>1960</v>
      </c>
      <c r="E99" s="191">
        <v>26906.86</v>
      </c>
      <c r="F99" s="192"/>
      <c r="G99" s="51"/>
      <c r="H99" s="42"/>
      <c r="I99" s="115"/>
      <c r="J99" s="176" t="s">
        <v>361</v>
      </c>
      <c r="K99" s="176" t="s">
        <v>361</v>
      </c>
      <c r="L99" s="177" t="s">
        <v>364</v>
      </c>
      <c r="M99" s="217" t="s">
        <v>361</v>
      </c>
    </row>
    <row r="100" spans="2:13" ht="12.75">
      <c r="B100" s="225">
        <v>9</v>
      </c>
      <c r="C100" s="51" t="s">
        <v>376</v>
      </c>
      <c r="D100" s="41">
        <v>2014</v>
      </c>
      <c r="E100" s="237">
        <v>31500</v>
      </c>
      <c r="F100" s="192"/>
      <c r="G100" s="51"/>
      <c r="H100" s="42"/>
      <c r="I100" s="115"/>
      <c r="J100" s="176"/>
      <c r="K100" s="176"/>
      <c r="L100" s="177"/>
      <c r="M100" s="217"/>
    </row>
    <row r="101" spans="2:13" ht="12.75">
      <c r="B101" s="224"/>
      <c r="C101" s="288" t="s">
        <v>15</v>
      </c>
      <c r="D101" s="288"/>
      <c r="E101" s="190"/>
      <c r="F101" s="190">
        <f>SUM(F92,E93,F94:F96,E97:E100)</f>
        <v>15773848.379999997</v>
      </c>
      <c r="G101" s="28"/>
      <c r="H101" s="29"/>
      <c r="I101" s="116"/>
      <c r="J101" s="120"/>
      <c r="K101" s="121"/>
      <c r="L101" s="121"/>
      <c r="M101" s="216"/>
    </row>
    <row r="102" spans="2:13" ht="12.75">
      <c r="B102" s="223" t="s">
        <v>33</v>
      </c>
      <c r="C102" s="290" t="s">
        <v>41</v>
      </c>
      <c r="D102" s="290"/>
      <c r="E102" s="290"/>
      <c r="F102" s="290"/>
      <c r="G102" s="290"/>
      <c r="H102" s="290"/>
      <c r="I102" s="114" t="s">
        <v>101</v>
      </c>
      <c r="J102" s="93"/>
      <c r="K102" s="82"/>
      <c r="L102" s="82"/>
      <c r="M102" s="215"/>
    </row>
    <row r="103" spans="2:13" ht="38.25">
      <c r="B103" s="225">
        <v>1</v>
      </c>
      <c r="C103" s="51" t="s">
        <v>54</v>
      </c>
      <c r="D103" s="41">
        <v>2005</v>
      </c>
      <c r="E103" s="194"/>
      <c r="F103" s="187">
        <v>6532646</v>
      </c>
      <c r="G103" s="41">
        <v>1591</v>
      </c>
      <c r="H103" s="42" t="s">
        <v>99</v>
      </c>
      <c r="I103" s="115"/>
      <c r="J103" s="176" t="s">
        <v>361</v>
      </c>
      <c r="K103" s="176" t="s">
        <v>361</v>
      </c>
      <c r="L103" s="176" t="s">
        <v>365</v>
      </c>
      <c r="M103" s="217" t="s">
        <v>361</v>
      </c>
    </row>
    <row r="104" spans="2:13" ht="15">
      <c r="B104" s="225">
        <v>2</v>
      </c>
      <c r="C104" s="208" t="s">
        <v>100</v>
      </c>
      <c r="D104" s="208">
        <v>2014</v>
      </c>
      <c r="E104" s="209">
        <v>35000</v>
      </c>
      <c r="F104" s="195"/>
      <c r="G104" s="41"/>
      <c r="H104" s="42"/>
      <c r="I104" s="115"/>
      <c r="J104" s="93"/>
      <c r="K104" s="82"/>
      <c r="L104" s="82"/>
      <c r="M104" s="217"/>
    </row>
    <row r="105" spans="2:13" ht="12.75">
      <c r="B105" s="224"/>
      <c r="C105" s="288" t="s">
        <v>15</v>
      </c>
      <c r="D105" s="288"/>
      <c r="E105" s="190"/>
      <c r="F105" s="190">
        <f>F103+E104</f>
        <v>6567646</v>
      </c>
      <c r="G105" s="28"/>
      <c r="H105" s="29"/>
      <c r="I105" s="116"/>
      <c r="J105" s="120"/>
      <c r="K105" s="121"/>
      <c r="L105" s="121"/>
      <c r="M105" s="218"/>
    </row>
    <row r="106" spans="2:13" ht="12.75">
      <c r="B106" s="223" t="s">
        <v>25</v>
      </c>
      <c r="C106" s="290" t="s">
        <v>43</v>
      </c>
      <c r="D106" s="290"/>
      <c r="E106" s="290"/>
      <c r="F106" s="290"/>
      <c r="G106" s="290"/>
      <c r="H106" s="290"/>
      <c r="I106" s="114" t="s">
        <v>119</v>
      </c>
      <c r="J106" s="93"/>
      <c r="K106" s="82"/>
      <c r="L106" s="82"/>
      <c r="M106" s="217"/>
    </row>
    <row r="107" spans="2:13" ht="38.25">
      <c r="B107" s="225">
        <v>1</v>
      </c>
      <c r="C107" s="51" t="s">
        <v>54</v>
      </c>
      <c r="D107" s="41">
        <v>1920</v>
      </c>
      <c r="E107" s="191"/>
      <c r="F107" s="196">
        <v>1149680</v>
      </c>
      <c r="G107" s="51">
        <v>280</v>
      </c>
      <c r="H107" s="42" t="s">
        <v>55</v>
      </c>
      <c r="I107" s="115"/>
      <c r="J107" s="178" t="s">
        <v>366</v>
      </c>
      <c r="K107" s="178" t="s">
        <v>366</v>
      </c>
      <c r="L107" s="177" t="s">
        <v>367</v>
      </c>
      <c r="M107" s="219" t="s">
        <v>366</v>
      </c>
    </row>
    <row r="108" spans="2:13" ht="40.5" customHeight="1">
      <c r="B108" s="225">
        <v>2</v>
      </c>
      <c r="C108" s="51" t="s">
        <v>56</v>
      </c>
      <c r="D108" s="41">
        <v>1920</v>
      </c>
      <c r="E108" s="191"/>
      <c r="F108" s="196">
        <v>66000</v>
      </c>
      <c r="G108" s="51">
        <v>40</v>
      </c>
      <c r="H108" s="42"/>
      <c r="I108" s="115"/>
      <c r="J108" s="178" t="s">
        <v>366</v>
      </c>
      <c r="K108" s="178" t="s">
        <v>366</v>
      </c>
      <c r="L108" s="177" t="s">
        <v>368</v>
      </c>
      <c r="M108" s="219" t="s">
        <v>366</v>
      </c>
    </row>
    <row r="109" spans="2:13" ht="40.5" customHeight="1">
      <c r="B109" s="225">
        <v>3</v>
      </c>
      <c r="C109" s="51" t="s">
        <v>377</v>
      </c>
      <c r="D109" s="41">
        <v>2014</v>
      </c>
      <c r="E109" s="237">
        <v>15700</v>
      </c>
      <c r="F109" s="196"/>
      <c r="G109" s="51"/>
      <c r="H109" s="42"/>
      <c r="I109" s="115"/>
      <c r="J109" s="178"/>
      <c r="K109" s="178"/>
      <c r="L109" s="177"/>
      <c r="M109" s="219"/>
    </row>
    <row r="110" spans="2:13" ht="12.75">
      <c r="B110" s="224"/>
      <c r="C110" s="288" t="s">
        <v>15</v>
      </c>
      <c r="D110" s="288"/>
      <c r="E110" s="190"/>
      <c r="F110" s="190">
        <f>SUM(F107:F108,E109)</f>
        <v>1231380</v>
      </c>
      <c r="G110" s="28"/>
      <c r="H110" s="29"/>
      <c r="I110" s="116"/>
      <c r="J110" s="179"/>
      <c r="K110" s="179"/>
      <c r="L110" s="121"/>
      <c r="M110" s="218"/>
    </row>
    <row r="111" spans="2:13" ht="12.75">
      <c r="B111" s="223" t="s">
        <v>44</v>
      </c>
      <c r="C111" s="290" t="s">
        <v>45</v>
      </c>
      <c r="D111" s="290"/>
      <c r="E111" s="290"/>
      <c r="F111" s="290"/>
      <c r="G111" s="290"/>
      <c r="H111" s="290"/>
      <c r="I111" s="114" t="s">
        <v>68</v>
      </c>
      <c r="J111" s="176"/>
      <c r="K111" s="176"/>
      <c r="L111" s="82"/>
      <c r="M111" s="217"/>
    </row>
    <row r="112" spans="2:13" ht="25.5">
      <c r="B112" s="225">
        <v>1</v>
      </c>
      <c r="C112" s="51" t="s">
        <v>54</v>
      </c>
      <c r="D112" s="51">
        <v>1968</v>
      </c>
      <c r="E112" s="197"/>
      <c r="F112" s="198">
        <v>1642400</v>
      </c>
      <c r="G112" s="51">
        <v>400</v>
      </c>
      <c r="H112" s="42" t="s">
        <v>55</v>
      </c>
      <c r="I112" s="115"/>
      <c r="J112" s="176" t="s">
        <v>366</v>
      </c>
      <c r="K112" s="176" t="s">
        <v>366</v>
      </c>
      <c r="L112" s="82" t="s">
        <v>369</v>
      </c>
      <c r="M112" s="217" t="s">
        <v>366</v>
      </c>
    </row>
    <row r="113" spans="1:13" ht="12.75">
      <c r="A113" s="291"/>
      <c r="B113" s="225">
        <v>2</v>
      </c>
      <c r="C113" s="51" t="s">
        <v>56</v>
      </c>
      <c r="D113" s="51">
        <v>1920</v>
      </c>
      <c r="E113" s="197"/>
      <c r="F113" s="198">
        <v>321750</v>
      </c>
      <c r="G113" s="51">
        <v>195</v>
      </c>
      <c r="H113" s="53"/>
      <c r="I113" s="115"/>
      <c r="J113" s="176" t="s">
        <v>366</v>
      </c>
      <c r="K113" s="176" t="s">
        <v>366</v>
      </c>
      <c r="L113" s="82" t="s">
        <v>370</v>
      </c>
      <c r="M113" s="217" t="s">
        <v>366</v>
      </c>
    </row>
    <row r="114" spans="1:13" ht="12.75">
      <c r="A114" s="291"/>
      <c r="B114" s="225">
        <v>3</v>
      </c>
      <c r="C114" s="51" t="s">
        <v>57</v>
      </c>
      <c r="D114" s="51">
        <v>1920</v>
      </c>
      <c r="E114" s="197">
        <v>3231.41</v>
      </c>
      <c r="F114" s="198"/>
      <c r="G114" s="51"/>
      <c r="H114" s="53"/>
      <c r="I114" s="115"/>
      <c r="J114" s="176" t="s">
        <v>366</v>
      </c>
      <c r="K114" s="176" t="s">
        <v>366</v>
      </c>
      <c r="L114" s="82" t="s">
        <v>369</v>
      </c>
      <c r="M114" s="217" t="s">
        <v>366</v>
      </c>
    </row>
    <row r="115" spans="1:13" ht="12.75">
      <c r="A115" s="291"/>
      <c r="B115" s="225">
        <v>4</v>
      </c>
      <c r="C115" s="51" t="s">
        <v>100</v>
      </c>
      <c r="D115" s="51">
        <v>2014</v>
      </c>
      <c r="E115" s="238">
        <v>18900</v>
      </c>
      <c r="F115" s="198"/>
      <c r="G115" s="51"/>
      <c r="H115" s="53"/>
      <c r="I115" s="115"/>
      <c r="J115" s="176"/>
      <c r="K115" s="176"/>
      <c r="L115" s="82"/>
      <c r="M115" s="217"/>
    </row>
    <row r="116" spans="1:13" ht="12.75">
      <c r="A116" s="291"/>
      <c r="B116" s="224"/>
      <c r="C116" s="288" t="s">
        <v>15</v>
      </c>
      <c r="D116" s="288"/>
      <c r="E116" s="190"/>
      <c r="F116" s="190">
        <f>SUM(F112:F113,E114:E115)</f>
        <v>1986281.41</v>
      </c>
      <c r="G116" s="28"/>
      <c r="H116" s="29"/>
      <c r="I116" s="116"/>
      <c r="J116" s="179"/>
      <c r="K116" s="179"/>
      <c r="L116" s="121"/>
      <c r="M116" s="216"/>
    </row>
    <row r="117" spans="2:13" ht="12.75">
      <c r="B117" s="223" t="s">
        <v>28</v>
      </c>
      <c r="C117" s="290" t="s">
        <v>48</v>
      </c>
      <c r="D117" s="290"/>
      <c r="E117" s="290"/>
      <c r="F117" s="290"/>
      <c r="G117" s="290"/>
      <c r="H117" s="290"/>
      <c r="I117" s="114" t="s">
        <v>74</v>
      </c>
      <c r="J117" s="180"/>
      <c r="K117" s="176"/>
      <c r="L117" s="82"/>
      <c r="M117" s="215"/>
    </row>
    <row r="118" spans="2:13" ht="25.5">
      <c r="B118" s="225">
        <v>1</v>
      </c>
      <c r="C118" s="51" t="s">
        <v>54</v>
      </c>
      <c r="D118" s="41">
        <v>1968</v>
      </c>
      <c r="E118" s="191"/>
      <c r="F118" s="198">
        <v>3202680</v>
      </c>
      <c r="G118" s="41">
        <v>1060.3</v>
      </c>
      <c r="H118" s="42" t="s">
        <v>73</v>
      </c>
      <c r="I118" s="117"/>
      <c r="J118" s="176" t="s">
        <v>366</v>
      </c>
      <c r="K118" s="176" t="s">
        <v>371</v>
      </c>
      <c r="L118" s="177" t="s">
        <v>372</v>
      </c>
      <c r="M118" s="217" t="s">
        <v>366</v>
      </c>
    </row>
    <row r="119" spans="2:13" ht="12.75">
      <c r="B119" s="225">
        <v>2</v>
      </c>
      <c r="C119" s="51" t="s">
        <v>377</v>
      </c>
      <c r="D119" s="41">
        <v>2014</v>
      </c>
      <c r="E119" s="237">
        <v>20200</v>
      </c>
      <c r="F119" s="198"/>
      <c r="G119" s="41"/>
      <c r="H119" s="42"/>
      <c r="I119" s="117"/>
      <c r="J119" s="176"/>
      <c r="K119" s="176"/>
      <c r="L119" s="177"/>
      <c r="M119" s="217"/>
    </row>
    <row r="120" spans="2:13" ht="12.75">
      <c r="B120" s="225">
        <v>3</v>
      </c>
      <c r="C120" s="45" t="s">
        <v>390</v>
      </c>
      <c r="D120" s="41">
        <v>2012</v>
      </c>
      <c r="E120" s="237">
        <v>108882</v>
      </c>
      <c r="F120" s="198"/>
      <c r="G120" s="41"/>
      <c r="H120" s="42"/>
      <c r="I120" s="117"/>
      <c r="J120" s="176"/>
      <c r="K120" s="176"/>
      <c r="L120" s="177"/>
      <c r="M120" s="217"/>
    </row>
    <row r="121" spans="2:13" ht="12.75">
      <c r="B121" s="224"/>
      <c r="C121" s="288" t="s">
        <v>15</v>
      </c>
      <c r="D121" s="288"/>
      <c r="E121" s="190"/>
      <c r="F121" s="190">
        <f>SUM(F118,E119:E120)</f>
        <v>3331762</v>
      </c>
      <c r="G121" s="28"/>
      <c r="H121" s="29"/>
      <c r="I121" s="116"/>
      <c r="J121" s="120"/>
      <c r="K121" s="121"/>
      <c r="L121" s="121"/>
      <c r="M121" s="216"/>
    </row>
    <row r="122" spans="2:13" ht="12.75">
      <c r="B122" s="223" t="s">
        <v>29</v>
      </c>
      <c r="C122" s="290" t="s">
        <v>481</v>
      </c>
      <c r="D122" s="290"/>
      <c r="E122" s="290"/>
      <c r="F122" s="290"/>
      <c r="G122" s="290"/>
      <c r="H122" s="290"/>
      <c r="I122" s="114" t="s">
        <v>472</v>
      </c>
      <c r="J122" s="93"/>
      <c r="K122" s="82"/>
      <c r="L122" s="82"/>
      <c r="M122" s="215"/>
    </row>
    <row r="123" spans="2:13" ht="63.75">
      <c r="B123" s="225">
        <v>1</v>
      </c>
      <c r="C123" s="51" t="s">
        <v>54</v>
      </c>
      <c r="D123" s="41">
        <v>1920</v>
      </c>
      <c r="E123" s="197"/>
      <c r="F123" s="192">
        <v>1794322</v>
      </c>
      <c r="G123" s="51">
        <v>437</v>
      </c>
      <c r="H123" s="42" t="s">
        <v>55</v>
      </c>
      <c r="I123" s="115"/>
      <c r="J123" s="176" t="s">
        <v>366</v>
      </c>
      <c r="K123" s="178" t="s">
        <v>373</v>
      </c>
      <c r="L123" s="178" t="s">
        <v>374</v>
      </c>
      <c r="M123" s="217" t="s">
        <v>366</v>
      </c>
    </row>
    <row r="124" spans="2:13" ht="13.5" thickBot="1">
      <c r="B124" s="226"/>
      <c r="C124" s="289" t="s">
        <v>15</v>
      </c>
      <c r="D124" s="289"/>
      <c r="E124" s="199"/>
      <c r="F124" s="199">
        <f>F123</f>
        <v>1794322</v>
      </c>
      <c r="G124" s="83"/>
      <c r="H124" s="84"/>
      <c r="I124" s="118"/>
      <c r="J124" s="220"/>
      <c r="K124" s="221"/>
      <c r="L124" s="221"/>
      <c r="M124" s="222"/>
    </row>
    <row r="126" spans="5:6" ht="12.75">
      <c r="E126" s="200"/>
      <c r="F126" s="200"/>
    </row>
  </sheetData>
  <sheetProtection/>
  <mergeCells count="18">
    <mergeCell ref="A1:I1"/>
    <mergeCell ref="C4:H4"/>
    <mergeCell ref="C102:H102"/>
    <mergeCell ref="C105:D105"/>
    <mergeCell ref="A26:A33"/>
    <mergeCell ref="C106:H106"/>
    <mergeCell ref="C90:D90"/>
    <mergeCell ref="C91:H91"/>
    <mergeCell ref="H92:H93"/>
    <mergeCell ref="C101:D101"/>
    <mergeCell ref="C110:D110"/>
    <mergeCell ref="C124:D124"/>
    <mergeCell ref="C111:H111"/>
    <mergeCell ref="A113:A116"/>
    <mergeCell ref="C116:D116"/>
    <mergeCell ref="C117:H117"/>
    <mergeCell ref="C121:D121"/>
    <mergeCell ref="C122:H122"/>
  </mergeCells>
  <printOptions horizontalCentered="1"/>
  <pageMargins left="0.2362204724409449" right="0.5905511811023623" top="1.062992125984252" bottom="0.1968503937007874" header="0.7086614173228347" footer="0.4330708661417323"/>
  <pageSetup horizontalDpi="600" verticalDpi="600" orientation="landscape" paperSize="9" scale="50" r:id="rId1"/>
  <headerFooter alignWithMargins="0">
    <oddHeader>&amp;R&amp;"Arial,Pogrubiony"&amp;12&amp;UTabela nr 1
&amp;"Arial,Pogrubiona kursywa"&amp;UWykaz budynków i budowli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5.140625" style="61" customWidth="1"/>
    <col min="2" max="2" width="33.28125" style="7" customWidth="1"/>
    <col min="3" max="3" width="28.00390625" style="8" customWidth="1"/>
    <col min="4" max="4" width="26.00390625" style="13" customWidth="1"/>
    <col min="5" max="16384" width="9.140625" style="7" customWidth="1"/>
  </cols>
  <sheetData>
    <row r="1" ht="12.75">
      <c r="D1" s="9" t="s">
        <v>514</v>
      </c>
    </row>
    <row r="2" spans="1:8" ht="12.75">
      <c r="A2" s="62"/>
      <c r="B2" s="10"/>
      <c r="C2" s="11"/>
      <c r="D2" s="12"/>
      <c r="E2" s="10"/>
      <c r="F2" s="10"/>
      <c r="G2" s="10"/>
      <c r="H2" s="10"/>
    </row>
    <row r="3" spans="1:8" ht="21.75" customHeight="1">
      <c r="A3" s="55" t="s">
        <v>6</v>
      </c>
      <c r="B3" s="56" t="s">
        <v>49</v>
      </c>
      <c r="C3" s="57" t="s">
        <v>50</v>
      </c>
      <c r="D3" s="58" t="s">
        <v>51</v>
      </c>
      <c r="E3" s="10"/>
      <c r="F3" s="10"/>
      <c r="G3" s="10"/>
      <c r="H3" s="10"/>
    </row>
    <row r="4" spans="1:8" ht="37.5" customHeight="1">
      <c r="A4" s="244">
        <v>1</v>
      </c>
      <c r="B4" s="71" t="s">
        <v>34</v>
      </c>
      <c r="C4" s="72">
        <v>1063712.47</v>
      </c>
      <c r="D4" s="72">
        <v>0</v>
      </c>
      <c r="E4" s="10"/>
      <c r="F4" s="10"/>
      <c r="G4" s="10"/>
      <c r="H4" s="10"/>
    </row>
    <row r="5" spans="1:8" ht="37.5" customHeight="1">
      <c r="A5" s="70">
        <v>2</v>
      </c>
      <c r="B5" s="71" t="s">
        <v>37</v>
      </c>
      <c r="C5" s="72">
        <v>730594.83</v>
      </c>
      <c r="D5" s="72">
        <v>19931.68</v>
      </c>
      <c r="E5" s="10"/>
      <c r="F5" s="10"/>
      <c r="G5" s="10"/>
      <c r="H5" s="10"/>
    </row>
    <row r="6" spans="1:8" ht="37.5" customHeight="1">
      <c r="A6" s="70">
        <v>3</v>
      </c>
      <c r="B6" s="71" t="s">
        <v>41</v>
      </c>
      <c r="C6" s="72">
        <f>300000+17402.9+41531.3+40610.92+1275+31591.12+7000</f>
        <v>439411.24</v>
      </c>
      <c r="D6" s="72">
        <v>3000</v>
      </c>
      <c r="E6" s="10"/>
      <c r="F6" s="10"/>
      <c r="G6" s="10"/>
      <c r="H6" s="10"/>
    </row>
    <row r="7" spans="1:8" ht="37.5" customHeight="1">
      <c r="A7" s="70">
        <v>4</v>
      </c>
      <c r="B7" s="71" t="s">
        <v>43</v>
      </c>
      <c r="C7" s="258">
        <f>223011.62+349+1799</f>
        <v>225159.62</v>
      </c>
      <c r="D7" s="258">
        <f>3700+1190.45</f>
        <v>4890.45</v>
      </c>
      <c r="E7" s="10"/>
      <c r="F7" s="10"/>
      <c r="G7" s="10"/>
      <c r="H7" s="10"/>
    </row>
    <row r="8" spans="1:8" ht="37.5" customHeight="1">
      <c r="A8" s="70">
        <v>5</v>
      </c>
      <c r="B8" s="71" t="s">
        <v>45</v>
      </c>
      <c r="C8" s="72">
        <f>183458.12+1400+420+1240</f>
        <v>186518.12</v>
      </c>
      <c r="D8" s="72">
        <v>5957.8</v>
      </c>
      <c r="E8" s="10"/>
      <c r="F8" s="10"/>
      <c r="G8" s="10"/>
      <c r="H8" s="10"/>
    </row>
    <row r="9" spans="1:8" ht="37.5" customHeight="1">
      <c r="A9" s="70">
        <v>6</v>
      </c>
      <c r="B9" s="71" t="s">
        <v>48</v>
      </c>
      <c r="C9" s="73">
        <f>265000+30904.2+3462.02+1700+438+730+28069.95+20020+36833+6249+4990+469</f>
        <v>398865.17000000004</v>
      </c>
      <c r="D9" s="73">
        <v>10881.08</v>
      </c>
      <c r="E9" s="10"/>
      <c r="F9" s="10"/>
      <c r="G9" s="10"/>
      <c r="H9" s="10"/>
    </row>
    <row r="10" spans="1:8" ht="37.5" customHeight="1">
      <c r="A10" s="70">
        <v>7</v>
      </c>
      <c r="B10" s="71" t="s">
        <v>484</v>
      </c>
      <c r="C10" s="73">
        <v>218502.3</v>
      </c>
      <c r="D10" s="73">
        <v>50107.14</v>
      </c>
      <c r="E10" s="10"/>
      <c r="F10" s="10"/>
      <c r="G10" s="10"/>
      <c r="H10" s="10"/>
    </row>
    <row r="11" spans="1:8" ht="22.5" customHeight="1">
      <c r="A11" s="297" t="s">
        <v>15</v>
      </c>
      <c r="B11" s="298"/>
      <c r="C11" s="60">
        <f>SUM(C4:C10)</f>
        <v>3262763.75</v>
      </c>
      <c r="D11" s="60">
        <f>SUM(D4:D10)</f>
        <v>94768.15</v>
      </c>
      <c r="E11" s="10"/>
      <c r="F11" s="10"/>
      <c r="G11" s="10"/>
      <c r="H11" s="10"/>
    </row>
    <row r="12" spans="1:8" ht="12.75" customHeight="1">
      <c r="A12" s="20"/>
      <c r="B12" s="17"/>
      <c r="C12" s="21"/>
      <c r="D12" s="22"/>
      <c r="E12" s="10"/>
      <c r="F12" s="10"/>
      <c r="G12" s="10"/>
      <c r="H12" s="10"/>
    </row>
    <row r="13" spans="1:8" ht="12.75" customHeight="1">
      <c r="A13" s="20"/>
      <c r="B13" s="17"/>
      <c r="C13" s="21"/>
      <c r="D13" s="22"/>
      <c r="E13" s="10"/>
      <c r="F13" s="10"/>
      <c r="G13" s="10"/>
      <c r="H13" s="10"/>
    </row>
    <row r="14" spans="1:8" ht="12.75" customHeight="1">
      <c r="A14" s="20"/>
      <c r="B14" s="17"/>
      <c r="C14" s="21"/>
      <c r="D14" s="22"/>
      <c r="E14" s="10"/>
      <c r="F14" s="10"/>
      <c r="G14" s="10"/>
      <c r="H14" s="10"/>
    </row>
    <row r="15" spans="1:8" ht="12.75" customHeight="1">
      <c r="A15" s="20"/>
      <c r="B15" s="17"/>
      <c r="C15" s="21"/>
      <c r="D15" s="22"/>
      <c r="E15" s="10"/>
      <c r="F15" s="10"/>
      <c r="G15" s="10"/>
      <c r="H15" s="10"/>
    </row>
    <row r="16" spans="1:8" ht="12.75" customHeight="1">
      <c r="A16" s="20"/>
      <c r="B16" s="17"/>
      <c r="C16" s="21"/>
      <c r="D16" s="22"/>
      <c r="E16" s="10"/>
      <c r="F16" s="10"/>
      <c r="G16" s="10"/>
      <c r="H16" s="10"/>
    </row>
    <row r="17" spans="1:8" ht="12.75" customHeight="1">
      <c r="A17" s="20"/>
      <c r="B17" s="17"/>
      <c r="C17" s="21"/>
      <c r="D17" s="22"/>
      <c r="E17" s="10"/>
      <c r="F17" s="10"/>
      <c r="G17" s="10"/>
      <c r="H17" s="10"/>
    </row>
    <row r="18" spans="1:8" ht="12.75" customHeight="1">
      <c r="A18" s="20"/>
      <c r="B18" s="17"/>
      <c r="C18" s="21"/>
      <c r="D18" s="22"/>
      <c r="E18" s="10"/>
      <c r="F18" s="10"/>
      <c r="G18" s="10"/>
      <c r="H18" s="10"/>
    </row>
    <row r="19" spans="1:8" ht="12.75" customHeight="1">
      <c r="A19" s="20"/>
      <c r="B19" s="17"/>
      <c r="C19" s="21"/>
      <c r="D19" s="22"/>
      <c r="E19" s="10"/>
      <c r="F19" s="10"/>
      <c r="G19" s="10"/>
      <c r="H19" s="10"/>
    </row>
    <row r="20" spans="1:8" ht="12.75" customHeight="1">
      <c r="A20" s="20"/>
      <c r="B20" s="17"/>
      <c r="C20" s="21"/>
      <c r="D20" s="22"/>
      <c r="E20" s="10"/>
      <c r="F20" s="10"/>
      <c r="G20" s="10"/>
      <c r="H20" s="10"/>
    </row>
    <row r="21" spans="1:8" ht="12.75" customHeight="1">
      <c r="A21" s="20"/>
      <c r="B21" s="17"/>
      <c r="C21" s="21"/>
      <c r="D21" s="22"/>
      <c r="E21" s="10"/>
      <c r="F21" s="10"/>
      <c r="G21" s="10"/>
      <c r="H21" s="10"/>
    </row>
    <row r="22" spans="1:8" ht="12.75" customHeight="1">
      <c r="A22" s="20"/>
      <c r="B22" s="17"/>
      <c r="C22" s="21"/>
      <c r="D22" s="22"/>
      <c r="E22" s="10"/>
      <c r="F22" s="10"/>
      <c r="G22" s="10"/>
      <c r="H22" s="10"/>
    </row>
    <row r="23" spans="1:8" ht="12.75" customHeight="1">
      <c r="A23" s="20"/>
      <c r="B23" s="17"/>
      <c r="C23" s="21"/>
      <c r="D23" s="22"/>
      <c r="E23" s="10"/>
      <c r="F23" s="10"/>
      <c r="G23" s="10"/>
      <c r="H23" s="10"/>
    </row>
    <row r="24" spans="1:8" ht="12.75" customHeight="1">
      <c r="A24" s="20"/>
      <c r="B24" s="17"/>
      <c r="C24" s="21"/>
      <c r="D24" s="22"/>
      <c r="E24" s="10"/>
      <c r="F24" s="10"/>
      <c r="G24" s="10"/>
      <c r="H24" s="10"/>
    </row>
    <row r="25" spans="1:8" ht="12.75" customHeight="1">
      <c r="A25" s="20"/>
      <c r="B25" s="17"/>
      <c r="C25" s="21"/>
      <c r="D25" s="22"/>
      <c r="E25" s="10"/>
      <c r="F25" s="10"/>
      <c r="G25" s="10"/>
      <c r="H25" s="10"/>
    </row>
    <row r="26" spans="1:8" ht="12.75" customHeight="1">
      <c r="A26" s="20"/>
      <c r="B26" s="17"/>
      <c r="C26" s="21"/>
      <c r="D26" s="22"/>
      <c r="E26" s="10"/>
      <c r="F26" s="10"/>
      <c r="G26" s="10"/>
      <c r="H26" s="10"/>
    </row>
    <row r="27" spans="1:8" ht="12.75" customHeight="1">
      <c r="A27" s="20"/>
      <c r="B27" s="17"/>
      <c r="C27" s="21"/>
      <c r="D27" s="22"/>
      <c r="E27" s="10"/>
      <c r="F27" s="10"/>
      <c r="G27" s="10"/>
      <c r="H27" s="10"/>
    </row>
    <row r="28" spans="1:8" ht="12.75" customHeight="1">
      <c r="A28" s="20"/>
      <c r="B28" s="17"/>
      <c r="C28" s="21"/>
      <c r="D28" s="22"/>
      <c r="E28" s="10"/>
      <c r="F28" s="10"/>
      <c r="G28" s="10"/>
      <c r="H28" s="10"/>
    </row>
    <row r="29" spans="1:8" ht="12.75" customHeight="1">
      <c r="A29" s="20"/>
      <c r="B29" s="17"/>
      <c r="C29" s="21"/>
      <c r="D29" s="22"/>
      <c r="E29" s="10"/>
      <c r="F29" s="10"/>
      <c r="G29" s="10"/>
      <c r="H29" s="10"/>
    </row>
    <row r="30" spans="1:8" ht="12.75" customHeight="1">
      <c r="A30" s="20"/>
      <c r="B30" s="17"/>
      <c r="C30" s="21"/>
      <c r="D30" s="22"/>
      <c r="E30" s="10"/>
      <c r="F30" s="10"/>
      <c r="G30" s="10"/>
      <c r="H30" s="10"/>
    </row>
    <row r="31" spans="1:8" ht="12.75" customHeight="1">
      <c r="A31" s="20"/>
      <c r="B31" s="17"/>
      <c r="C31" s="21"/>
      <c r="D31" s="295"/>
      <c r="E31" s="10"/>
      <c r="F31" s="10"/>
      <c r="G31" s="10"/>
      <c r="H31" s="10"/>
    </row>
    <row r="32" spans="1:8" ht="12.75" customHeight="1">
      <c r="A32" s="20"/>
      <c r="B32" s="17"/>
      <c r="C32" s="21"/>
      <c r="D32" s="295"/>
      <c r="E32" s="10"/>
      <c r="F32" s="10"/>
      <c r="G32" s="10"/>
      <c r="H32" s="10"/>
    </row>
    <row r="33" spans="1:8" ht="12.75" customHeight="1">
      <c r="A33" s="20"/>
      <c r="B33" s="17"/>
      <c r="C33" s="21"/>
      <c r="D33" s="295"/>
      <c r="E33" s="10"/>
      <c r="F33" s="10"/>
      <c r="G33" s="10"/>
      <c r="H33" s="10"/>
    </row>
    <row r="34" spans="1:8" ht="12.75" customHeight="1">
      <c r="A34" s="20"/>
      <c r="B34" s="17"/>
      <c r="C34" s="21"/>
      <c r="D34" s="22"/>
      <c r="E34" s="10"/>
      <c r="F34" s="10"/>
      <c r="G34" s="10"/>
      <c r="H34" s="10"/>
    </row>
    <row r="35" spans="1:8" ht="12.75" customHeight="1">
      <c r="A35" s="20"/>
      <c r="B35" s="17"/>
      <c r="C35" s="21"/>
      <c r="D35" s="22"/>
      <c r="E35" s="10"/>
      <c r="F35" s="10"/>
      <c r="G35" s="10"/>
      <c r="H35" s="10"/>
    </row>
    <row r="36" spans="1:8" ht="12.75" customHeight="1">
      <c r="A36" s="20"/>
      <c r="B36" s="17"/>
      <c r="C36" s="21"/>
      <c r="D36" s="22"/>
      <c r="E36" s="10"/>
      <c r="F36" s="10"/>
      <c r="G36" s="10"/>
      <c r="H36" s="10"/>
    </row>
    <row r="37" spans="1:8" ht="12.75" customHeight="1">
      <c r="A37" s="20"/>
      <c r="B37" s="17"/>
      <c r="C37" s="21"/>
      <c r="D37" s="22"/>
      <c r="E37" s="10"/>
      <c r="F37" s="10"/>
      <c r="G37" s="10"/>
      <c r="H37" s="10"/>
    </row>
    <row r="38" spans="1:8" ht="12.75" customHeight="1">
      <c r="A38" s="20"/>
      <c r="B38" s="17"/>
      <c r="C38" s="21"/>
      <c r="D38" s="22"/>
      <c r="E38" s="10"/>
      <c r="F38" s="10"/>
      <c r="G38" s="10"/>
      <c r="H38" s="10"/>
    </row>
    <row r="39" spans="1:8" ht="12.75" customHeight="1">
      <c r="A39" s="20"/>
      <c r="B39" s="17"/>
      <c r="C39" s="21"/>
      <c r="D39" s="296"/>
      <c r="E39" s="10"/>
      <c r="F39" s="10"/>
      <c r="G39" s="10"/>
      <c r="H39" s="10"/>
    </row>
    <row r="40" spans="1:8" ht="12.75" customHeight="1">
      <c r="A40" s="20"/>
      <c r="B40" s="17"/>
      <c r="C40" s="21"/>
      <c r="D40" s="296"/>
      <c r="E40" s="10"/>
      <c r="F40" s="10"/>
      <c r="G40" s="10"/>
      <c r="H40" s="10"/>
    </row>
    <row r="41" spans="1:8" ht="12.75" customHeight="1">
      <c r="A41" s="20"/>
      <c r="B41" s="17"/>
      <c r="C41" s="21"/>
      <c r="D41" s="296"/>
      <c r="E41" s="10"/>
      <c r="F41" s="10"/>
      <c r="G41" s="10"/>
      <c r="H41" s="10"/>
    </row>
    <row r="42" spans="1:8" ht="12.75" customHeight="1">
      <c r="A42" s="20"/>
      <c r="B42" s="17"/>
      <c r="C42" s="21"/>
      <c r="D42" s="22"/>
      <c r="E42" s="10"/>
      <c r="F42" s="10"/>
      <c r="G42" s="10"/>
      <c r="H42" s="10"/>
    </row>
    <row r="43" spans="1:8" ht="12.75" customHeight="1">
      <c r="A43" s="20"/>
      <c r="B43" s="17"/>
      <c r="C43" s="21"/>
      <c r="D43" s="22"/>
      <c r="E43" s="10"/>
      <c r="F43" s="10"/>
      <c r="G43" s="10"/>
      <c r="H43" s="10"/>
    </row>
    <row r="44" spans="1:8" ht="12.75" customHeight="1">
      <c r="A44" s="20"/>
      <c r="B44" s="17"/>
      <c r="C44" s="21"/>
      <c r="D44" s="22"/>
      <c r="E44" s="10"/>
      <c r="F44" s="10"/>
      <c r="G44" s="10"/>
      <c r="H44" s="10"/>
    </row>
    <row r="45" spans="1:8" ht="12.75" customHeight="1">
      <c r="A45" s="20"/>
      <c r="B45" s="17"/>
      <c r="C45" s="21"/>
      <c r="D45" s="22"/>
      <c r="E45" s="10"/>
      <c r="F45" s="10"/>
      <c r="G45" s="10"/>
      <c r="H45" s="10"/>
    </row>
    <row r="46" spans="1:4" ht="12.75">
      <c r="A46" s="63"/>
      <c r="B46"/>
      <c r="D46" s="7"/>
    </row>
    <row r="47" spans="1:2" ht="12.75">
      <c r="A47" s="63"/>
      <c r="B47"/>
    </row>
    <row r="48" spans="1:2" ht="12.75">
      <c r="A48" s="64"/>
      <c r="B48" s="23"/>
    </row>
    <row r="49" spans="1:2" ht="12.75">
      <c r="A49" s="64"/>
      <c r="B49" s="23"/>
    </row>
    <row r="50" spans="1:2" ht="12.75">
      <c r="A50" s="63"/>
      <c r="B50"/>
    </row>
    <row r="51" spans="1:2" ht="12.75">
      <c r="A51" s="64"/>
      <c r="B51" s="23"/>
    </row>
  </sheetData>
  <sheetProtection/>
  <mergeCells count="3">
    <mergeCell ref="D31:D33"/>
    <mergeCell ref="D39:D41"/>
    <mergeCell ref="A11:B11"/>
  </mergeCells>
  <printOptions horizontalCentered="1"/>
  <pageMargins left="0.6299212598425197" right="0.1968503937007874" top="0.7874015748031497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7"/>
  <sheetViews>
    <sheetView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7.7109375" style="18" customWidth="1"/>
    <col min="2" max="2" width="48.57421875" style="16" customWidth="1"/>
    <col min="3" max="3" width="17.140625" style="85" customWidth="1"/>
    <col min="4" max="4" width="28.28125" style="25" customWidth="1"/>
    <col min="5" max="5" width="15.8515625" style="7" bestFit="1" customWidth="1"/>
    <col min="6" max="6" width="13.8515625" style="7" bestFit="1" customWidth="1"/>
    <col min="7" max="7" width="9.140625" style="7" customWidth="1"/>
    <col min="8" max="8" width="13.8515625" style="7" bestFit="1" customWidth="1"/>
    <col min="9" max="16384" width="9.140625" style="7" customWidth="1"/>
  </cols>
  <sheetData>
    <row r="1" spans="1:4" ht="12.75">
      <c r="A1" s="15"/>
      <c r="D1" s="24" t="s">
        <v>515</v>
      </c>
    </row>
    <row r="2" spans="1:4" ht="12.75">
      <c r="A2" s="15"/>
      <c r="D2" s="24" t="s">
        <v>22</v>
      </c>
    </row>
    <row r="3" spans="1:4" ht="12.75">
      <c r="A3" s="15"/>
      <c r="D3" s="24"/>
    </row>
    <row r="4" spans="1:4" ht="12.75">
      <c r="A4" s="30" t="s">
        <v>5</v>
      </c>
      <c r="B4" s="32" t="s">
        <v>3</v>
      </c>
      <c r="C4" s="30" t="s">
        <v>4</v>
      </c>
      <c r="D4" s="36" t="s">
        <v>2</v>
      </c>
    </row>
    <row r="5" spans="1:4" ht="12.75">
      <c r="A5" s="308" t="s">
        <v>35</v>
      </c>
      <c r="B5" s="308"/>
      <c r="C5" s="308"/>
      <c r="D5" s="308"/>
    </row>
    <row r="6" spans="1:6" ht="25.5">
      <c r="A6" s="96">
        <v>1</v>
      </c>
      <c r="B6" s="54" t="s">
        <v>254</v>
      </c>
      <c r="C6" s="228">
        <v>2013</v>
      </c>
      <c r="D6" s="46">
        <v>220170</v>
      </c>
      <c r="E6" s="310"/>
      <c r="F6" s="27"/>
    </row>
    <row r="7" spans="1:6" ht="25.5">
      <c r="A7" s="96">
        <v>2</v>
      </c>
      <c r="B7" s="54" t="s">
        <v>255</v>
      </c>
      <c r="C7" s="228">
        <v>2013</v>
      </c>
      <c r="D7" s="46">
        <v>53013</v>
      </c>
      <c r="E7" s="310"/>
      <c r="F7" s="27"/>
    </row>
    <row r="8" spans="1:6" ht="25.5">
      <c r="A8" s="96">
        <v>3</v>
      </c>
      <c r="B8" s="54" t="s">
        <v>256</v>
      </c>
      <c r="C8" s="228">
        <v>2013</v>
      </c>
      <c r="D8" s="46">
        <v>33825</v>
      </c>
      <c r="E8" s="310"/>
      <c r="F8" s="27"/>
    </row>
    <row r="9" spans="1:6" ht="25.5">
      <c r="A9" s="96">
        <v>4</v>
      </c>
      <c r="B9" s="54" t="s">
        <v>257</v>
      </c>
      <c r="C9" s="228">
        <v>2013</v>
      </c>
      <c r="D9" s="46">
        <v>27429</v>
      </c>
      <c r="E9" s="310"/>
      <c r="F9" s="27"/>
    </row>
    <row r="10" spans="1:6" ht="25.5">
      <c r="A10" s="96">
        <v>5</v>
      </c>
      <c r="B10" s="54" t="s">
        <v>258</v>
      </c>
      <c r="C10" s="228">
        <v>2013</v>
      </c>
      <c r="D10" s="46">
        <v>21033</v>
      </c>
      <c r="E10" s="310"/>
      <c r="F10" s="27"/>
    </row>
    <row r="11" spans="1:6" ht="38.25">
      <c r="A11" s="96">
        <v>6</v>
      </c>
      <c r="B11" s="54" t="s">
        <v>259</v>
      </c>
      <c r="C11" s="228">
        <v>2014</v>
      </c>
      <c r="D11" s="46">
        <v>81733.5</v>
      </c>
      <c r="E11" s="94"/>
      <c r="F11" s="27"/>
    </row>
    <row r="12" spans="1:6" ht="38.25">
      <c r="A12" s="96">
        <v>7</v>
      </c>
      <c r="B12" s="245" t="s">
        <v>387</v>
      </c>
      <c r="C12" s="228">
        <v>2015</v>
      </c>
      <c r="D12" s="46">
        <v>153971.4</v>
      </c>
      <c r="E12" s="94"/>
      <c r="F12" s="27"/>
    </row>
    <row r="13" spans="1:6" ht="12.75">
      <c r="A13" s="96">
        <v>8</v>
      </c>
      <c r="B13" s="245" t="s">
        <v>411</v>
      </c>
      <c r="C13" s="228">
        <v>2015</v>
      </c>
      <c r="D13" s="249">
        <v>8455.02</v>
      </c>
      <c r="E13" s="94"/>
      <c r="F13" s="27"/>
    </row>
    <row r="14" spans="1:6" ht="12.75">
      <c r="A14" s="96">
        <v>9</v>
      </c>
      <c r="B14" s="245" t="s">
        <v>412</v>
      </c>
      <c r="C14" s="228">
        <v>2015</v>
      </c>
      <c r="D14" s="249">
        <v>6956</v>
      </c>
      <c r="E14" s="94"/>
      <c r="F14" s="27"/>
    </row>
    <row r="15" spans="1:6" ht="25.5">
      <c r="A15" s="96">
        <v>10</v>
      </c>
      <c r="B15" s="245" t="s">
        <v>413</v>
      </c>
      <c r="C15" s="228">
        <v>2015</v>
      </c>
      <c r="D15" s="249">
        <v>25092</v>
      </c>
      <c r="E15" s="94"/>
      <c r="F15" s="27"/>
    </row>
    <row r="16" spans="1:6" ht="12.75">
      <c r="A16" s="96">
        <v>11</v>
      </c>
      <c r="B16" s="245" t="s">
        <v>412</v>
      </c>
      <c r="C16" s="228">
        <v>2017</v>
      </c>
      <c r="D16" s="249">
        <v>9684.9</v>
      </c>
      <c r="E16" s="94"/>
      <c r="F16" s="27"/>
    </row>
    <row r="17" spans="1:6" s="262" customFormat="1" ht="12.75">
      <c r="A17" s="96">
        <v>12</v>
      </c>
      <c r="B17" s="245" t="s">
        <v>485</v>
      </c>
      <c r="C17" s="228">
        <v>2017</v>
      </c>
      <c r="D17" s="263">
        <v>13500</v>
      </c>
      <c r="E17" s="260"/>
      <c r="F17" s="261"/>
    </row>
    <row r="18" spans="1:6" s="262" customFormat="1" ht="12.75">
      <c r="A18" s="96">
        <v>13</v>
      </c>
      <c r="B18" s="245" t="s">
        <v>485</v>
      </c>
      <c r="C18" s="228">
        <v>2017</v>
      </c>
      <c r="D18" s="263">
        <v>11999</v>
      </c>
      <c r="E18" s="260"/>
      <c r="F18" s="261"/>
    </row>
    <row r="19" spans="1:6" s="262" customFormat="1" ht="12.75">
      <c r="A19" s="96">
        <v>14</v>
      </c>
      <c r="B19" s="245" t="s">
        <v>486</v>
      </c>
      <c r="C19" s="228">
        <v>2018</v>
      </c>
      <c r="D19" s="263">
        <v>3599</v>
      </c>
      <c r="E19" s="260"/>
      <c r="F19" s="261"/>
    </row>
    <row r="20" spans="1:4" ht="12.75">
      <c r="A20" s="300" t="s">
        <v>15</v>
      </c>
      <c r="B20" s="300"/>
      <c r="C20" s="300"/>
      <c r="D20" s="33">
        <f>SUM(D6:D19)</f>
        <v>670460.8200000001</v>
      </c>
    </row>
    <row r="21" spans="1:4" ht="12.75">
      <c r="A21" s="309" t="s">
        <v>39</v>
      </c>
      <c r="B21" s="309"/>
      <c r="C21" s="309"/>
      <c r="D21" s="309"/>
    </row>
    <row r="22" spans="1:4" ht="12.75">
      <c r="A22" s="40">
        <v>1</v>
      </c>
      <c r="B22" s="69" t="s">
        <v>94</v>
      </c>
      <c r="C22" s="86">
        <v>2013</v>
      </c>
      <c r="D22" s="102">
        <v>1063</v>
      </c>
    </row>
    <row r="23" spans="1:4" ht="12.75">
      <c r="A23" s="40">
        <v>2</v>
      </c>
      <c r="B23" s="69" t="s">
        <v>95</v>
      </c>
      <c r="C23" s="86">
        <v>2013</v>
      </c>
      <c r="D23" s="102">
        <v>1381</v>
      </c>
    </row>
    <row r="24" spans="1:4" ht="12" customHeight="1">
      <c r="A24" s="40">
        <v>3</v>
      </c>
      <c r="B24" s="256" t="s">
        <v>445</v>
      </c>
      <c r="C24" s="98">
        <v>2014</v>
      </c>
      <c r="D24" s="102">
        <v>608</v>
      </c>
    </row>
    <row r="25" spans="1:4" ht="12.75">
      <c r="A25" s="40">
        <v>4</v>
      </c>
      <c r="B25" s="97" t="s">
        <v>446</v>
      </c>
      <c r="C25" s="98">
        <v>2015</v>
      </c>
      <c r="D25" s="102">
        <v>1569</v>
      </c>
    </row>
    <row r="26" spans="1:4" ht="12.75" customHeight="1">
      <c r="A26" s="40">
        <v>5</v>
      </c>
      <c r="B26" s="99" t="s">
        <v>447</v>
      </c>
      <c r="C26" s="67">
        <v>2014</v>
      </c>
      <c r="D26" s="111">
        <v>5896.62</v>
      </c>
    </row>
    <row r="27" spans="1:4" ht="12.75" customHeight="1">
      <c r="A27" s="40">
        <v>6</v>
      </c>
      <c r="B27" s="99" t="s">
        <v>448</v>
      </c>
      <c r="C27" s="67">
        <v>2014</v>
      </c>
      <c r="D27" s="111">
        <v>6885.54</v>
      </c>
    </row>
    <row r="28" spans="1:4" ht="12.75" customHeight="1">
      <c r="A28" s="40">
        <v>7</v>
      </c>
      <c r="B28" s="99" t="s">
        <v>449</v>
      </c>
      <c r="C28" s="67">
        <v>2016</v>
      </c>
      <c r="D28" s="111">
        <v>7600</v>
      </c>
    </row>
    <row r="29" spans="1:4" ht="12.75" customHeight="1">
      <c r="A29" s="40">
        <v>8</v>
      </c>
      <c r="B29" s="99" t="s">
        <v>450</v>
      </c>
      <c r="C29" s="67">
        <v>2013</v>
      </c>
      <c r="D29" s="111">
        <v>1999</v>
      </c>
    </row>
    <row r="30" spans="1:4" ht="12.75" customHeight="1">
      <c r="A30" s="40">
        <v>9</v>
      </c>
      <c r="B30" s="257" t="s">
        <v>451</v>
      </c>
      <c r="C30" s="67">
        <v>2015</v>
      </c>
      <c r="D30" s="111">
        <v>1569</v>
      </c>
    </row>
    <row r="31" spans="1:4" ht="12.75" customHeight="1">
      <c r="A31" s="40">
        <v>10</v>
      </c>
      <c r="B31" s="99" t="s">
        <v>452</v>
      </c>
      <c r="C31" s="67">
        <v>2016</v>
      </c>
      <c r="D31" s="111">
        <v>8500</v>
      </c>
    </row>
    <row r="32" spans="1:4" ht="12.75" customHeight="1">
      <c r="A32" s="40">
        <v>11</v>
      </c>
      <c r="B32" s="99" t="s">
        <v>453</v>
      </c>
      <c r="C32" s="67">
        <v>2017</v>
      </c>
      <c r="D32" s="111">
        <v>1500</v>
      </c>
    </row>
    <row r="33" spans="1:4" ht="27" customHeight="1">
      <c r="A33" s="40">
        <v>12</v>
      </c>
      <c r="B33" s="99" t="s">
        <v>454</v>
      </c>
      <c r="C33" s="67">
        <v>2017</v>
      </c>
      <c r="D33" s="111">
        <v>29736.48</v>
      </c>
    </row>
    <row r="34" spans="1:4" ht="12.75" customHeight="1">
      <c r="A34" s="40">
        <v>13</v>
      </c>
      <c r="B34" s="99" t="s">
        <v>455</v>
      </c>
      <c r="C34" s="67">
        <v>2013</v>
      </c>
      <c r="D34" s="111">
        <v>959</v>
      </c>
    </row>
    <row r="35" spans="1:4" ht="12.75" customHeight="1">
      <c r="A35" s="40">
        <v>14</v>
      </c>
      <c r="B35" s="99" t="s">
        <v>459</v>
      </c>
      <c r="C35" s="67">
        <v>2015</v>
      </c>
      <c r="D35" s="111">
        <v>1660</v>
      </c>
    </row>
    <row r="36" spans="1:4" ht="12.75" customHeight="1">
      <c r="A36" s="40">
        <v>15</v>
      </c>
      <c r="B36" s="99" t="s">
        <v>461</v>
      </c>
      <c r="C36" s="67">
        <v>2014</v>
      </c>
      <c r="D36" s="111">
        <v>10086</v>
      </c>
    </row>
    <row r="37" spans="1:4" ht="12.75" customHeight="1">
      <c r="A37" s="40">
        <v>16</v>
      </c>
      <c r="B37" s="257" t="s">
        <v>464</v>
      </c>
      <c r="C37" s="67">
        <v>2016</v>
      </c>
      <c r="D37" s="111">
        <v>17500</v>
      </c>
    </row>
    <row r="38" spans="1:4" ht="12.75" customHeight="1">
      <c r="A38" s="40">
        <v>17</v>
      </c>
      <c r="B38" s="257" t="s">
        <v>466</v>
      </c>
      <c r="C38" s="67">
        <v>2017</v>
      </c>
      <c r="D38" s="111">
        <v>6200</v>
      </c>
    </row>
    <row r="39" spans="1:4" ht="12.75" customHeight="1">
      <c r="A39" s="40">
        <v>18</v>
      </c>
      <c r="B39" s="257" t="s">
        <v>467</v>
      </c>
      <c r="C39" s="67">
        <v>2017</v>
      </c>
      <c r="D39" s="111">
        <v>6800</v>
      </c>
    </row>
    <row r="40" spans="1:4" ht="12.75" customHeight="1">
      <c r="A40" s="40">
        <v>19</v>
      </c>
      <c r="B40" s="257" t="s">
        <v>468</v>
      </c>
      <c r="C40" s="67">
        <v>2017</v>
      </c>
      <c r="D40" s="111">
        <v>1220</v>
      </c>
    </row>
    <row r="41" spans="1:4" ht="12.75" customHeight="1">
      <c r="A41" s="40">
        <v>20</v>
      </c>
      <c r="B41" s="257" t="s">
        <v>471</v>
      </c>
      <c r="C41" s="67">
        <v>2018</v>
      </c>
      <c r="D41" s="111">
        <v>811.8</v>
      </c>
    </row>
    <row r="42" spans="1:4" ht="12.75">
      <c r="A42" s="300" t="s">
        <v>15</v>
      </c>
      <c r="B42" s="300"/>
      <c r="C42" s="300"/>
      <c r="D42" s="33">
        <f>SUM(D22:D41)</f>
        <v>113544.44</v>
      </c>
    </row>
    <row r="43" spans="1:4" ht="12.75">
      <c r="A43" s="299" t="s">
        <v>40</v>
      </c>
      <c r="B43" s="299"/>
      <c r="C43" s="299"/>
      <c r="D43" s="299"/>
    </row>
    <row r="44" spans="1:4" ht="63.75">
      <c r="A44" s="47">
        <v>1</v>
      </c>
      <c r="B44" s="45" t="s">
        <v>102</v>
      </c>
      <c r="C44" s="47">
        <v>2014</v>
      </c>
      <c r="D44" s="104">
        <v>3840</v>
      </c>
    </row>
    <row r="45" spans="1:4" ht="76.5">
      <c r="A45" s="47">
        <v>2</v>
      </c>
      <c r="B45" s="45" t="s">
        <v>103</v>
      </c>
      <c r="C45" s="47">
        <v>2014</v>
      </c>
      <c r="D45" s="104">
        <v>4000</v>
      </c>
    </row>
    <row r="46" spans="1:4" ht="12.75">
      <c r="A46" s="47">
        <v>3</v>
      </c>
      <c r="B46" s="45" t="s">
        <v>104</v>
      </c>
      <c r="C46" s="47">
        <v>2014</v>
      </c>
      <c r="D46" s="104">
        <v>390</v>
      </c>
    </row>
    <row r="47" spans="1:4" ht="12.75">
      <c r="A47" s="47">
        <v>4</v>
      </c>
      <c r="B47" s="45" t="s">
        <v>105</v>
      </c>
      <c r="C47" s="47">
        <v>2014</v>
      </c>
      <c r="D47" s="104">
        <v>4700</v>
      </c>
    </row>
    <row r="48" spans="1:4" ht="12.75">
      <c r="A48" s="47">
        <v>5</v>
      </c>
      <c r="B48" s="45" t="s">
        <v>105</v>
      </c>
      <c r="C48" s="47"/>
      <c r="D48" s="104">
        <v>4700</v>
      </c>
    </row>
    <row r="49" spans="1:4" ht="25.5">
      <c r="A49" s="47">
        <v>6</v>
      </c>
      <c r="B49" s="45" t="s">
        <v>106</v>
      </c>
      <c r="C49" s="47">
        <v>2014</v>
      </c>
      <c r="D49" s="104">
        <v>2900</v>
      </c>
    </row>
    <row r="50" spans="1:4" ht="25.5">
      <c r="A50" s="47">
        <v>7</v>
      </c>
      <c r="B50" s="45" t="s">
        <v>107</v>
      </c>
      <c r="C50" s="47">
        <v>2014</v>
      </c>
      <c r="D50" s="104">
        <v>2280</v>
      </c>
    </row>
    <row r="51" spans="1:4" ht="12.75">
      <c r="A51" s="47">
        <v>8</v>
      </c>
      <c r="B51" s="45" t="s">
        <v>108</v>
      </c>
      <c r="C51" s="47">
        <v>2014</v>
      </c>
      <c r="D51" s="104">
        <v>250</v>
      </c>
    </row>
    <row r="52" spans="1:4" ht="12.75">
      <c r="A52" s="47">
        <v>9</v>
      </c>
      <c r="B52" s="51" t="s">
        <v>109</v>
      </c>
      <c r="C52" s="47">
        <v>2014</v>
      </c>
      <c r="D52" s="104">
        <v>320</v>
      </c>
    </row>
    <row r="53" spans="1:4" ht="12.75">
      <c r="A53" s="47">
        <v>10</v>
      </c>
      <c r="B53" s="51" t="s">
        <v>110</v>
      </c>
      <c r="C53" s="47">
        <v>2014</v>
      </c>
      <c r="D53" s="104">
        <v>6698.81</v>
      </c>
    </row>
    <row r="54" spans="1:4" ht="12.75">
      <c r="A54" s="47">
        <v>11</v>
      </c>
      <c r="B54" s="51" t="s">
        <v>111</v>
      </c>
      <c r="C54" s="47">
        <v>2014</v>
      </c>
      <c r="D54" s="104">
        <v>1642</v>
      </c>
    </row>
    <row r="55" spans="1:4" ht="12.75">
      <c r="A55" s="47">
        <v>12</v>
      </c>
      <c r="B55" s="51" t="s">
        <v>398</v>
      </c>
      <c r="C55" s="47">
        <v>2015</v>
      </c>
      <c r="D55" s="104">
        <v>2999</v>
      </c>
    </row>
    <row r="56" spans="1:4" ht="12.75">
      <c r="A56" s="47">
        <v>13</v>
      </c>
      <c r="B56" s="51" t="s">
        <v>399</v>
      </c>
      <c r="C56" s="47">
        <v>2015</v>
      </c>
      <c r="D56" s="104">
        <v>8167.2</v>
      </c>
    </row>
    <row r="57" spans="1:4" ht="12.75">
      <c r="A57" s="47">
        <v>14</v>
      </c>
      <c r="B57" s="51" t="s">
        <v>400</v>
      </c>
      <c r="C57" s="47">
        <v>2015</v>
      </c>
      <c r="D57" s="104">
        <v>7995</v>
      </c>
    </row>
    <row r="58" spans="1:4" ht="12.75">
      <c r="A58" s="47">
        <v>15</v>
      </c>
      <c r="B58" s="51" t="s">
        <v>401</v>
      </c>
      <c r="C58" s="47">
        <v>2015</v>
      </c>
      <c r="D58" s="104">
        <v>3278</v>
      </c>
    </row>
    <row r="59" spans="1:4" ht="12.75">
      <c r="A59" s="47">
        <v>16</v>
      </c>
      <c r="B59" s="51" t="s">
        <v>402</v>
      </c>
      <c r="C59" s="47">
        <v>2015</v>
      </c>
      <c r="D59" s="104">
        <v>720</v>
      </c>
    </row>
    <row r="60" spans="1:4" ht="12.75">
      <c r="A60" s="47">
        <v>17</v>
      </c>
      <c r="B60" s="51" t="s">
        <v>428</v>
      </c>
      <c r="C60" s="47">
        <v>2016</v>
      </c>
      <c r="D60" s="104">
        <v>2714.9</v>
      </c>
    </row>
    <row r="61" spans="1:4" ht="12.75">
      <c r="A61" s="47">
        <v>18</v>
      </c>
      <c r="B61" s="51" t="s">
        <v>429</v>
      </c>
      <c r="C61" s="47">
        <v>2016</v>
      </c>
      <c r="D61" s="104">
        <v>2691</v>
      </c>
    </row>
    <row r="62" spans="1:4" ht="12.75">
      <c r="A62" s="47">
        <v>19</v>
      </c>
      <c r="B62" s="51" t="s">
        <v>430</v>
      </c>
      <c r="C62" s="47">
        <v>2016</v>
      </c>
      <c r="D62" s="104">
        <v>5129.1</v>
      </c>
    </row>
    <row r="63" spans="1:4" ht="25.5">
      <c r="A63" s="47">
        <v>20</v>
      </c>
      <c r="B63" s="51" t="s">
        <v>431</v>
      </c>
      <c r="C63" s="47">
        <v>2016</v>
      </c>
      <c r="D63" s="104">
        <v>3345</v>
      </c>
    </row>
    <row r="64" spans="1:4" ht="12.75">
      <c r="A64" s="47">
        <v>21</v>
      </c>
      <c r="B64" s="51" t="s">
        <v>432</v>
      </c>
      <c r="C64" s="47">
        <v>2016</v>
      </c>
      <c r="D64" s="104">
        <v>609.99</v>
      </c>
    </row>
    <row r="65" spans="1:4" ht="12.75">
      <c r="A65" s="47">
        <v>22</v>
      </c>
      <c r="B65" s="51" t="s">
        <v>433</v>
      </c>
      <c r="C65" s="47">
        <v>2016</v>
      </c>
      <c r="D65" s="104">
        <v>7950</v>
      </c>
    </row>
    <row r="66" spans="1:4" ht="12.75">
      <c r="A66" s="47">
        <v>23</v>
      </c>
      <c r="B66" s="51" t="s">
        <v>434</v>
      </c>
      <c r="C66" s="47">
        <v>2017</v>
      </c>
      <c r="D66" s="104">
        <v>3316.08</v>
      </c>
    </row>
    <row r="67" spans="1:4" ht="25.5">
      <c r="A67" s="47">
        <v>24</v>
      </c>
      <c r="B67" s="255" t="s">
        <v>435</v>
      </c>
      <c r="C67" s="87">
        <v>2017</v>
      </c>
      <c r="D67" s="105">
        <v>15575.49</v>
      </c>
    </row>
    <row r="68" spans="1:4" ht="12.75">
      <c r="A68" s="304" t="s">
        <v>15</v>
      </c>
      <c r="B68" s="304"/>
      <c r="C68" s="304"/>
      <c r="D68" s="48">
        <f>SUM(D44:D67)</f>
        <v>96211.57</v>
      </c>
    </row>
    <row r="69" spans="1:4" ht="12.75">
      <c r="A69" s="305" t="s">
        <v>42</v>
      </c>
      <c r="B69" s="302"/>
      <c r="C69" s="303"/>
      <c r="D69" s="49"/>
    </row>
    <row r="70" spans="1:4" ht="25.5">
      <c r="A70" s="47">
        <v>1</v>
      </c>
      <c r="B70" s="101" t="s">
        <v>114</v>
      </c>
      <c r="C70" s="47">
        <v>2014</v>
      </c>
      <c r="D70" s="106">
        <v>3495.66</v>
      </c>
    </row>
    <row r="71" spans="1:4" ht="76.5">
      <c r="A71" s="47">
        <v>2</v>
      </c>
      <c r="B71" s="101" t="s">
        <v>115</v>
      </c>
      <c r="C71" s="47">
        <v>2014</v>
      </c>
      <c r="D71" s="106">
        <v>5523.93</v>
      </c>
    </row>
    <row r="72" spans="1:4" ht="38.25">
      <c r="A72" s="47">
        <v>3</v>
      </c>
      <c r="B72" s="101" t="s">
        <v>116</v>
      </c>
      <c r="C72" s="47">
        <v>2014</v>
      </c>
      <c r="D72" s="106">
        <v>3744.12</v>
      </c>
    </row>
    <row r="73" spans="1:4" ht="12.75">
      <c r="A73" s="47">
        <v>4</v>
      </c>
      <c r="B73" s="246" t="s">
        <v>388</v>
      </c>
      <c r="C73" s="67">
        <v>2015</v>
      </c>
      <c r="D73" s="111">
        <v>2800</v>
      </c>
    </row>
    <row r="74" spans="1:4" ht="12.75">
      <c r="A74" s="47">
        <v>5</v>
      </c>
      <c r="B74" s="246" t="s">
        <v>441</v>
      </c>
      <c r="C74" s="67">
        <v>2017</v>
      </c>
      <c r="D74" s="111">
        <v>2011.05</v>
      </c>
    </row>
    <row r="75" spans="1:4" ht="12.75">
      <c r="A75" s="34"/>
      <c r="B75" s="34" t="s">
        <v>15</v>
      </c>
      <c r="C75" s="34"/>
      <c r="D75" s="33">
        <f>SUM(D70:D74)</f>
        <v>17574.76</v>
      </c>
    </row>
    <row r="76" spans="1:4" ht="12.75">
      <c r="A76" s="301" t="s">
        <v>46</v>
      </c>
      <c r="B76" s="302"/>
      <c r="C76" s="303"/>
      <c r="D76" s="49"/>
    </row>
    <row r="77" spans="1:4" ht="12.75">
      <c r="A77" s="47">
        <v>1</v>
      </c>
      <c r="B77" s="41" t="s">
        <v>58</v>
      </c>
      <c r="C77" s="47">
        <v>2014</v>
      </c>
      <c r="D77" s="107">
        <v>4700</v>
      </c>
    </row>
    <row r="78" spans="1:4" ht="12.75">
      <c r="A78" s="47">
        <v>2</v>
      </c>
      <c r="B78" s="41" t="s">
        <v>59</v>
      </c>
      <c r="C78" s="47">
        <v>2014</v>
      </c>
      <c r="D78" s="107">
        <v>3700</v>
      </c>
    </row>
    <row r="79" spans="1:4" ht="12.75">
      <c r="A79" s="47">
        <v>3</v>
      </c>
      <c r="B79" s="41" t="s">
        <v>60</v>
      </c>
      <c r="C79" s="47">
        <v>2014</v>
      </c>
      <c r="D79" s="107">
        <v>3500</v>
      </c>
    </row>
    <row r="80" spans="1:4" ht="12.75">
      <c r="A80" s="47">
        <v>4</v>
      </c>
      <c r="B80" s="41" t="s">
        <v>61</v>
      </c>
      <c r="C80" s="47">
        <v>2014</v>
      </c>
      <c r="D80" s="107">
        <v>1100</v>
      </c>
    </row>
    <row r="81" spans="1:4" ht="12.75">
      <c r="A81" s="47">
        <v>5</v>
      </c>
      <c r="B81" s="41" t="s">
        <v>62</v>
      </c>
      <c r="C81" s="47">
        <v>2014</v>
      </c>
      <c r="D81" s="107">
        <v>2150</v>
      </c>
    </row>
    <row r="82" spans="1:4" ht="12.75">
      <c r="A82" s="47">
        <v>6</v>
      </c>
      <c r="B82" s="41" t="s">
        <v>63</v>
      </c>
      <c r="C82" s="47">
        <v>2014</v>
      </c>
      <c r="D82" s="108">
        <v>3900</v>
      </c>
    </row>
    <row r="83" spans="1:4" ht="12.75">
      <c r="A83" s="47">
        <v>7</v>
      </c>
      <c r="B83" s="41" t="s">
        <v>64</v>
      </c>
      <c r="C83" s="47">
        <v>2014</v>
      </c>
      <c r="D83" s="108">
        <v>240</v>
      </c>
    </row>
    <row r="84" spans="1:4" ht="12.75">
      <c r="A84" s="47">
        <v>8</v>
      </c>
      <c r="B84" s="88" t="s">
        <v>65</v>
      </c>
      <c r="C84" s="59">
        <v>2014</v>
      </c>
      <c r="D84" s="109">
        <v>390</v>
      </c>
    </row>
    <row r="85" spans="1:4" ht="12.75">
      <c r="A85" s="34"/>
      <c r="B85" s="34" t="s">
        <v>15</v>
      </c>
      <c r="C85" s="34"/>
      <c r="D85" s="33">
        <f>SUM(D77:D84)</f>
        <v>19680</v>
      </c>
    </row>
    <row r="86" spans="1:4" ht="12.75">
      <c r="A86" s="301" t="s">
        <v>47</v>
      </c>
      <c r="B86" s="302"/>
      <c r="C86" s="303"/>
      <c r="D86" s="49"/>
    </row>
    <row r="87" spans="1:4" ht="12.75">
      <c r="A87" s="47">
        <v>1</v>
      </c>
      <c r="B87" s="51" t="s">
        <v>75</v>
      </c>
      <c r="C87" s="47">
        <v>2013</v>
      </c>
      <c r="D87" s="104">
        <v>33825</v>
      </c>
    </row>
    <row r="88" spans="1:4" ht="12.75">
      <c r="A88" s="47">
        <v>2</v>
      </c>
      <c r="B88" s="52" t="s">
        <v>76</v>
      </c>
      <c r="C88" s="67">
        <v>2013</v>
      </c>
      <c r="D88" s="110">
        <v>280</v>
      </c>
    </row>
    <row r="89" spans="1:4" ht="12.75">
      <c r="A89" s="47">
        <v>3</v>
      </c>
      <c r="B89" s="52" t="s">
        <v>77</v>
      </c>
      <c r="C89" s="67">
        <v>2014</v>
      </c>
      <c r="D89" s="110">
        <v>3485.82</v>
      </c>
    </row>
    <row r="90" spans="1:4" ht="12.75">
      <c r="A90" s="47">
        <v>4</v>
      </c>
      <c r="B90" s="52" t="s">
        <v>78</v>
      </c>
      <c r="C90" s="67">
        <v>2014</v>
      </c>
      <c r="D90" s="110">
        <v>4500</v>
      </c>
    </row>
    <row r="91" spans="1:4" ht="12.75">
      <c r="A91" s="47">
        <v>5</v>
      </c>
      <c r="B91" s="52" t="s">
        <v>79</v>
      </c>
      <c r="C91" s="67">
        <v>2014</v>
      </c>
      <c r="D91" s="110">
        <v>1310</v>
      </c>
    </row>
    <row r="92" spans="1:4" ht="12.75">
      <c r="A92" s="47">
        <v>6</v>
      </c>
      <c r="B92" s="52" t="s">
        <v>80</v>
      </c>
      <c r="C92" s="67">
        <v>2014</v>
      </c>
      <c r="D92" s="110">
        <v>2226.3</v>
      </c>
    </row>
    <row r="93" spans="1:4" ht="12.75">
      <c r="A93" s="47">
        <v>7</v>
      </c>
      <c r="B93" s="52" t="s">
        <v>81</v>
      </c>
      <c r="C93" s="67">
        <v>2014</v>
      </c>
      <c r="D93" s="110">
        <v>3744.12</v>
      </c>
    </row>
    <row r="94" spans="1:4" ht="12.75">
      <c r="A94" s="47">
        <v>8</v>
      </c>
      <c r="B94" s="52" t="s">
        <v>82</v>
      </c>
      <c r="C94" s="67">
        <v>2014</v>
      </c>
      <c r="D94" s="110">
        <v>2948.31</v>
      </c>
    </row>
    <row r="95" spans="1:4" ht="12.75">
      <c r="A95" s="47">
        <v>9</v>
      </c>
      <c r="B95" s="248" t="s">
        <v>391</v>
      </c>
      <c r="C95" s="67">
        <v>2014</v>
      </c>
      <c r="D95" s="110">
        <v>325.95</v>
      </c>
    </row>
    <row r="96" spans="1:4" ht="12.75">
      <c r="A96" s="47">
        <v>10</v>
      </c>
      <c r="B96" s="248" t="s">
        <v>392</v>
      </c>
      <c r="C96" s="67">
        <v>2015</v>
      </c>
      <c r="D96" s="110">
        <v>350</v>
      </c>
    </row>
    <row r="97" spans="1:4" ht="12.75">
      <c r="A97" s="47">
        <v>11</v>
      </c>
      <c r="B97" s="248" t="s">
        <v>393</v>
      </c>
      <c r="C97" s="67">
        <v>2015</v>
      </c>
      <c r="D97" s="110">
        <v>3400</v>
      </c>
    </row>
    <row r="98" spans="1:4" ht="12.75">
      <c r="A98" s="47">
        <v>12</v>
      </c>
      <c r="B98" s="248" t="s">
        <v>394</v>
      </c>
      <c r="C98" s="67">
        <v>2015</v>
      </c>
      <c r="D98" s="110">
        <v>1000</v>
      </c>
    </row>
    <row r="99" spans="1:4" ht="12.75">
      <c r="A99" s="47">
        <v>13</v>
      </c>
      <c r="B99" s="248" t="s">
        <v>395</v>
      </c>
      <c r="C99" s="67">
        <v>2016</v>
      </c>
      <c r="D99" s="110">
        <v>1521.45</v>
      </c>
    </row>
    <row r="100" spans="1:4" ht="12.75">
      <c r="A100" s="47">
        <v>14</v>
      </c>
      <c r="B100" s="248" t="s">
        <v>396</v>
      </c>
      <c r="C100" s="67">
        <v>2016</v>
      </c>
      <c r="D100" s="110">
        <v>580.5</v>
      </c>
    </row>
    <row r="101" spans="1:4" ht="12.75">
      <c r="A101" s="34"/>
      <c r="B101" s="34" t="s">
        <v>15</v>
      </c>
      <c r="C101" s="34"/>
      <c r="D101" s="33">
        <f>SUM(D87:D100)</f>
        <v>59497.45</v>
      </c>
    </row>
    <row r="102" spans="1:4" ht="12.75">
      <c r="A102" s="301" t="s">
        <v>483</v>
      </c>
      <c r="B102" s="302"/>
      <c r="C102" s="303"/>
      <c r="D102" s="49"/>
    </row>
    <row r="103" spans="1:4" ht="12.75">
      <c r="A103" s="96">
        <v>1</v>
      </c>
      <c r="B103" s="206" t="s">
        <v>69</v>
      </c>
      <c r="C103" s="146">
        <v>2013</v>
      </c>
      <c r="D103" s="207">
        <v>3400</v>
      </c>
    </row>
    <row r="104" spans="1:4" ht="12.75">
      <c r="A104" s="96">
        <v>2</v>
      </c>
      <c r="B104" s="206" t="s">
        <v>70</v>
      </c>
      <c r="C104" s="146">
        <v>2013</v>
      </c>
      <c r="D104" s="207">
        <v>1990</v>
      </c>
    </row>
    <row r="105" spans="1:4" ht="12.75">
      <c r="A105" s="96">
        <v>3</v>
      </c>
      <c r="B105" s="206" t="s">
        <v>71</v>
      </c>
      <c r="C105" s="146">
        <v>2014</v>
      </c>
      <c r="D105" s="207">
        <v>932.34</v>
      </c>
    </row>
    <row r="106" spans="1:4" ht="12.75">
      <c r="A106" s="96">
        <v>4</v>
      </c>
      <c r="B106" s="204" t="s">
        <v>70</v>
      </c>
      <c r="C106" s="96">
        <v>2014</v>
      </c>
      <c r="D106" s="205">
        <v>1999</v>
      </c>
    </row>
    <row r="107" spans="1:4" ht="12.75">
      <c r="A107" s="96">
        <v>5</v>
      </c>
      <c r="B107" s="204" t="s">
        <v>375</v>
      </c>
      <c r="C107" s="210">
        <v>2014</v>
      </c>
      <c r="D107" s="211">
        <v>3450</v>
      </c>
    </row>
    <row r="108" spans="1:4" ht="12.75">
      <c r="A108" s="96">
        <v>6</v>
      </c>
      <c r="B108" s="204" t="s">
        <v>375</v>
      </c>
      <c r="C108" s="250">
        <v>2015</v>
      </c>
      <c r="D108" s="251">
        <v>3300</v>
      </c>
    </row>
    <row r="109" spans="1:4" ht="12.75">
      <c r="A109" s="96">
        <v>7</v>
      </c>
      <c r="B109" s="206" t="s">
        <v>414</v>
      </c>
      <c r="C109" s="250">
        <v>2015</v>
      </c>
      <c r="D109" s="251">
        <v>2800</v>
      </c>
    </row>
    <row r="110" spans="1:4" ht="12.75">
      <c r="A110" s="96">
        <v>8</v>
      </c>
      <c r="B110" s="206" t="s">
        <v>415</v>
      </c>
      <c r="C110" s="250">
        <v>2014</v>
      </c>
      <c r="D110" s="251">
        <v>2225.07</v>
      </c>
    </row>
    <row r="111" spans="1:4" ht="12.75">
      <c r="A111" s="96">
        <v>9</v>
      </c>
      <c r="B111" s="206" t="s">
        <v>96</v>
      </c>
      <c r="C111" s="250">
        <v>2014</v>
      </c>
      <c r="D111" s="251">
        <v>3485.82</v>
      </c>
    </row>
    <row r="112" spans="1:4" ht="12.75">
      <c r="A112" s="96">
        <v>10</v>
      </c>
      <c r="B112" s="206" t="s">
        <v>416</v>
      </c>
      <c r="C112" s="250">
        <v>2014</v>
      </c>
      <c r="D112" s="251">
        <v>3742.89</v>
      </c>
    </row>
    <row r="113" spans="1:4" ht="12.75">
      <c r="A113" s="96">
        <v>11</v>
      </c>
      <c r="B113" s="206" t="s">
        <v>417</v>
      </c>
      <c r="C113" s="250">
        <v>2016</v>
      </c>
      <c r="D113" s="251">
        <v>1628.52</v>
      </c>
    </row>
    <row r="114" spans="1:4" ht="12.75">
      <c r="A114" s="96">
        <v>12</v>
      </c>
      <c r="B114" s="206" t="s">
        <v>418</v>
      </c>
      <c r="C114" s="250">
        <v>2016</v>
      </c>
      <c r="D114" s="251">
        <v>709</v>
      </c>
    </row>
    <row r="115" spans="1:4" ht="12.75">
      <c r="A115" s="96">
        <v>13</v>
      </c>
      <c r="B115" s="206" t="s">
        <v>443</v>
      </c>
      <c r="C115" s="250">
        <v>2016</v>
      </c>
      <c r="D115" s="251">
        <v>6198</v>
      </c>
    </row>
    <row r="116" spans="1:4" ht="12.75">
      <c r="A116" s="96">
        <v>14</v>
      </c>
      <c r="B116" s="206" t="s">
        <v>473</v>
      </c>
      <c r="C116" s="250">
        <v>2017</v>
      </c>
      <c r="D116" s="251">
        <v>9066.8</v>
      </c>
    </row>
    <row r="117" spans="1:4" ht="12.75">
      <c r="A117" s="96">
        <v>15</v>
      </c>
      <c r="B117" s="206" t="s">
        <v>474</v>
      </c>
      <c r="C117" s="250">
        <v>2017</v>
      </c>
      <c r="D117" s="251">
        <v>9140</v>
      </c>
    </row>
    <row r="118" spans="1:4" ht="12.75">
      <c r="A118" s="96">
        <v>16</v>
      </c>
      <c r="B118" s="68" t="s">
        <v>475</v>
      </c>
      <c r="C118" s="67">
        <v>2017</v>
      </c>
      <c r="D118" s="113">
        <v>2011.05</v>
      </c>
    </row>
    <row r="119" spans="1:4" ht="12.75" customHeight="1">
      <c r="A119" s="96">
        <v>17</v>
      </c>
      <c r="B119" s="245" t="s">
        <v>476</v>
      </c>
      <c r="C119" s="250">
        <v>2017</v>
      </c>
      <c r="D119" s="251">
        <v>13751.4</v>
      </c>
    </row>
    <row r="120" spans="1:4" ht="12.75" customHeight="1">
      <c r="A120" s="96">
        <v>18</v>
      </c>
      <c r="B120" s="245" t="s">
        <v>60</v>
      </c>
      <c r="C120" s="250">
        <v>2018</v>
      </c>
      <c r="D120" s="251">
        <v>759</v>
      </c>
    </row>
    <row r="121" spans="1:4" ht="12.75">
      <c r="A121" s="34"/>
      <c r="B121" s="34" t="s">
        <v>15</v>
      </c>
      <c r="C121" s="34"/>
      <c r="D121" s="33">
        <f>SUM(D103:D120)</f>
        <v>70588.89</v>
      </c>
    </row>
    <row r="122" spans="1:4" ht="12.75">
      <c r="A122" s="229"/>
      <c r="B122" s="230"/>
      <c r="C122" s="231"/>
      <c r="D122" s="232" t="s">
        <v>30</v>
      </c>
    </row>
    <row r="123" spans="1:4" ht="12.75">
      <c r="A123" s="30" t="s">
        <v>5</v>
      </c>
      <c r="B123" s="32" t="s">
        <v>3</v>
      </c>
      <c r="C123" s="30" t="s">
        <v>4</v>
      </c>
      <c r="D123" s="36" t="s">
        <v>2</v>
      </c>
    </row>
    <row r="124" spans="1:4" ht="12.75">
      <c r="A124" s="308" t="s">
        <v>35</v>
      </c>
      <c r="B124" s="308"/>
      <c r="C124" s="308"/>
      <c r="D124" s="308"/>
    </row>
    <row r="125" spans="1:4" ht="12.75">
      <c r="A125" s="96">
        <v>1</v>
      </c>
      <c r="B125" s="202" t="s">
        <v>465</v>
      </c>
      <c r="C125" s="228">
        <v>2015</v>
      </c>
      <c r="D125" s="203">
        <v>9072</v>
      </c>
    </row>
    <row r="126" spans="1:4" ht="12.75">
      <c r="A126" s="300" t="s">
        <v>15</v>
      </c>
      <c r="B126" s="300"/>
      <c r="C126" s="300"/>
      <c r="D126" s="33">
        <f>SUM(D125)</f>
        <v>9072</v>
      </c>
    </row>
    <row r="127" spans="1:4" ht="15" customHeight="1">
      <c r="A127" s="299" t="s">
        <v>39</v>
      </c>
      <c r="B127" s="299"/>
      <c r="C127" s="299"/>
      <c r="D127" s="299"/>
    </row>
    <row r="128" spans="1:4" ht="12.75" customHeight="1">
      <c r="A128" s="47">
        <v>1</v>
      </c>
      <c r="B128" s="99" t="s">
        <v>97</v>
      </c>
      <c r="C128" s="67">
        <v>2013</v>
      </c>
      <c r="D128" s="111">
        <v>1199</v>
      </c>
    </row>
    <row r="129" spans="1:4" ht="12.75" customHeight="1">
      <c r="A129" s="47">
        <v>2</v>
      </c>
      <c r="B129" s="99" t="s">
        <v>98</v>
      </c>
      <c r="C129" s="67">
        <v>2013</v>
      </c>
      <c r="D129" s="111">
        <v>1069</v>
      </c>
    </row>
    <row r="130" spans="1:4" ht="12.75" customHeight="1">
      <c r="A130" s="47">
        <v>3</v>
      </c>
      <c r="B130" s="99" t="s">
        <v>97</v>
      </c>
      <c r="C130" s="67">
        <v>2013</v>
      </c>
      <c r="D130" s="111">
        <v>1199</v>
      </c>
    </row>
    <row r="131" spans="1:4" ht="12.75" customHeight="1">
      <c r="A131" s="47">
        <v>4</v>
      </c>
      <c r="B131" s="99" t="s">
        <v>456</v>
      </c>
      <c r="C131" s="67">
        <v>2015</v>
      </c>
      <c r="D131" s="111">
        <v>1499</v>
      </c>
    </row>
    <row r="132" spans="1:4" ht="12.75" customHeight="1">
      <c r="A132" s="47">
        <v>5</v>
      </c>
      <c r="B132" s="99" t="s">
        <v>457</v>
      </c>
      <c r="C132" s="67">
        <v>2015</v>
      </c>
      <c r="D132" s="111">
        <v>498</v>
      </c>
    </row>
    <row r="133" spans="1:4" ht="12.75" customHeight="1">
      <c r="A133" s="47">
        <v>6</v>
      </c>
      <c r="B133" s="99" t="s">
        <v>456</v>
      </c>
      <c r="C133" s="67">
        <v>2015</v>
      </c>
      <c r="D133" s="111">
        <v>1598</v>
      </c>
    </row>
    <row r="134" spans="1:4" ht="12.75" customHeight="1">
      <c r="A134" s="47">
        <v>7</v>
      </c>
      <c r="B134" s="99" t="s">
        <v>458</v>
      </c>
      <c r="C134" s="67">
        <v>2015</v>
      </c>
      <c r="D134" s="111">
        <v>4300</v>
      </c>
    </row>
    <row r="135" spans="1:4" ht="12.75" customHeight="1">
      <c r="A135" s="47">
        <v>8</v>
      </c>
      <c r="B135" s="99" t="s">
        <v>460</v>
      </c>
      <c r="C135" s="67">
        <v>2014</v>
      </c>
      <c r="D135" s="111">
        <v>12472.2</v>
      </c>
    </row>
    <row r="136" spans="1:4" ht="12.75" customHeight="1">
      <c r="A136" s="47">
        <v>9</v>
      </c>
      <c r="B136" s="257" t="s">
        <v>462</v>
      </c>
      <c r="C136" s="67">
        <v>2015</v>
      </c>
      <c r="D136" s="111">
        <v>1900</v>
      </c>
    </row>
    <row r="137" spans="1:4" ht="12.75" customHeight="1">
      <c r="A137" s="47">
        <v>10</v>
      </c>
      <c r="B137" s="257" t="s">
        <v>463</v>
      </c>
      <c r="C137" s="67">
        <v>2015</v>
      </c>
      <c r="D137" s="111">
        <v>3196</v>
      </c>
    </row>
    <row r="138" spans="1:4" ht="12.75" customHeight="1">
      <c r="A138" s="47">
        <v>11</v>
      </c>
      <c r="B138" s="257" t="s">
        <v>469</v>
      </c>
      <c r="C138" s="67">
        <v>2017</v>
      </c>
      <c r="D138" s="111">
        <v>3379.99</v>
      </c>
    </row>
    <row r="139" spans="1:4" ht="12.75" customHeight="1">
      <c r="A139" s="47">
        <v>12</v>
      </c>
      <c r="B139" s="257" t="s">
        <v>470</v>
      </c>
      <c r="C139" s="67">
        <v>2017</v>
      </c>
      <c r="D139" s="111">
        <v>5499.99</v>
      </c>
    </row>
    <row r="140" spans="1:4" ht="14.25" customHeight="1">
      <c r="A140" s="300" t="s">
        <v>15</v>
      </c>
      <c r="B140" s="300"/>
      <c r="C140" s="300"/>
      <c r="D140" s="33">
        <f>SUM(D128:D139)</f>
        <v>37810.18</v>
      </c>
    </row>
    <row r="141" spans="1:4" ht="12.75">
      <c r="A141" s="299" t="s">
        <v>40</v>
      </c>
      <c r="B141" s="299"/>
      <c r="C141" s="299"/>
      <c r="D141" s="299"/>
    </row>
    <row r="142" spans="1:4" ht="12.75">
      <c r="A142" s="47">
        <v>1</v>
      </c>
      <c r="B142" s="51" t="s">
        <v>112</v>
      </c>
      <c r="C142" s="47">
        <v>2013</v>
      </c>
      <c r="D142" s="104">
        <v>1599</v>
      </c>
    </row>
    <row r="143" spans="1:4" ht="76.5">
      <c r="A143" s="47">
        <v>2</v>
      </c>
      <c r="B143" s="45" t="s">
        <v>113</v>
      </c>
      <c r="C143" s="47">
        <v>2014</v>
      </c>
      <c r="D143" s="104">
        <v>3000</v>
      </c>
    </row>
    <row r="144" spans="1:4" ht="25.5">
      <c r="A144" s="47">
        <v>3</v>
      </c>
      <c r="B144" s="90" t="s">
        <v>403</v>
      </c>
      <c r="C144" s="87">
        <v>2015</v>
      </c>
      <c r="D144" s="105">
        <v>3093.2</v>
      </c>
    </row>
    <row r="145" spans="1:4" ht="12.75">
      <c r="A145" s="47">
        <v>4</v>
      </c>
      <c r="B145" s="45" t="s">
        <v>436</v>
      </c>
      <c r="C145" s="47">
        <v>2016</v>
      </c>
      <c r="D145" s="104">
        <v>7500</v>
      </c>
    </row>
    <row r="146" spans="1:4" ht="25.5">
      <c r="A146" s="47">
        <v>5</v>
      </c>
      <c r="B146" s="45" t="s">
        <v>437</v>
      </c>
      <c r="C146" s="47">
        <v>2017</v>
      </c>
      <c r="D146" s="104">
        <v>2447.7</v>
      </c>
    </row>
    <row r="147" spans="1:4" ht="25.5">
      <c r="A147" s="47">
        <v>6</v>
      </c>
      <c r="B147" s="45" t="s">
        <v>438</v>
      </c>
      <c r="C147" s="47">
        <v>2017</v>
      </c>
      <c r="D147" s="104">
        <v>2011.05</v>
      </c>
    </row>
    <row r="148" spans="1:4" ht="25.5">
      <c r="A148" s="47">
        <v>7</v>
      </c>
      <c r="B148" s="45" t="s">
        <v>439</v>
      </c>
      <c r="C148" s="47">
        <v>2017</v>
      </c>
      <c r="D148" s="104">
        <v>2447.7</v>
      </c>
    </row>
    <row r="149" spans="1:4" ht="25.5">
      <c r="A149" s="47">
        <v>8</v>
      </c>
      <c r="B149" s="45" t="s">
        <v>440</v>
      </c>
      <c r="C149" s="47">
        <v>2017</v>
      </c>
      <c r="D149" s="104">
        <v>2011.05</v>
      </c>
    </row>
    <row r="150" spans="1:4" ht="12.75">
      <c r="A150" s="304" t="s">
        <v>15</v>
      </c>
      <c r="B150" s="304"/>
      <c r="C150" s="304"/>
      <c r="D150" s="48">
        <f>SUM(D142:D149)</f>
        <v>24109.7</v>
      </c>
    </row>
    <row r="151" spans="1:4" ht="12.75">
      <c r="A151" s="305" t="s">
        <v>42</v>
      </c>
      <c r="B151" s="302"/>
      <c r="C151" s="303"/>
      <c r="D151" s="49"/>
    </row>
    <row r="152" spans="1:4" ht="51">
      <c r="A152" s="47">
        <v>1</v>
      </c>
      <c r="B152" s="101" t="s">
        <v>117</v>
      </c>
      <c r="C152" s="47">
        <v>2014</v>
      </c>
      <c r="D152" s="103">
        <v>4157.4</v>
      </c>
    </row>
    <row r="153" spans="1:4" ht="25.5">
      <c r="A153" s="47">
        <v>2</v>
      </c>
      <c r="B153" s="101" t="s">
        <v>118</v>
      </c>
      <c r="C153" s="47">
        <v>2014</v>
      </c>
      <c r="D153" s="103">
        <v>571.95</v>
      </c>
    </row>
    <row r="154" spans="1:4" ht="25.5">
      <c r="A154" s="67">
        <v>3</v>
      </c>
      <c r="B154" s="246" t="s">
        <v>389</v>
      </c>
      <c r="C154" s="67">
        <v>2015</v>
      </c>
      <c r="D154" s="247">
        <v>1849</v>
      </c>
    </row>
    <row r="155" spans="1:4" ht="12.75">
      <c r="A155" s="67">
        <v>4</v>
      </c>
      <c r="B155" s="246" t="s">
        <v>442</v>
      </c>
      <c r="C155" s="67">
        <v>2017</v>
      </c>
      <c r="D155" s="247">
        <v>2447.7</v>
      </c>
    </row>
    <row r="156" spans="1:4" ht="12.75">
      <c r="A156" s="34"/>
      <c r="B156" s="34" t="s">
        <v>15</v>
      </c>
      <c r="C156" s="34"/>
      <c r="D156" s="33">
        <f>SUM(D152:D155)</f>
        <v>9026.05</v>
      </c>
    </row>
    <row r="157" spans="1:4" ht="12.75">
      <c r="A157" s="305" t="s">
        <v>46</v>
      </c>
      <c r="B157" s="306"/>
      <c r="C157" s="307"/>
      <c r="D157" s="37"/>
    </row>
    <row r="158" spans="1:4" ht="12.75">
      <c r="A158" s="40">
        <v>1</v>
      </c>
      <c r="B158" s="91" t="s">
        <v>66</v>
      </c>
      <c r="C158" s="40">
        <v>2014</v>
      </c>
      <c r="D158" s="112">
        <v>3000</v>
      </c>
    </row>
    <row r="159" spans="1:4" ht="12.75">
      <c r="A159" s="47">
        <v>2</v>
      </c>
      <c r="B159" s="41" t="s">
        <v>67</v>
      </c>
      <c r="C159" s="47">
        <v>2014</v>
      </c>
      <c r="D159" s="107">
        <v>3000</v>
      </c>
    </row>
    <row r="160" spans="1:4" ht="12.75">
      <c r="A160" s="34"/>
      <c r="B160" s="34" t="s">
        <v>15</v>
      </c>
      <c r="C160" s="34"/>
      <c r="D160" s="33">
        <f>SUM(D158:D159)</f>
        <v>6000</v>
      </c>
    </row>
    <row r="161" spans="1:4" ht="12.75">
      <c r="A161" s="305" t="s">
        <v>47</v>
      </c>
      <c r="B161" s="306"/>
      <c r="C161" s="307"/>
      <c r="D161" s="37"/>
    </row>
    <row r="162" spans="1:4" ht="12.75">
      <c r="A162" s="47">
        <v>1</v>
      </c>
      <c r="B162" s="51" t="s">
        <v>83</v>
      </c>
      <c r="C162" s="47">
        <v>2013</v>
      </c>
      <c r="D162" s="104">
        <v>1799</v>
      </c>
    </row>
    <row r="163" spans="1:4" ht="12.75">
      <c r="A163" s="47">
        <v>2</v>
      </c>
      <c r="B163" s="52" t="s">
        <v>84</v>
      </c>
      <c r="C163" s="67">
        <v>2014</v>
      </c>
      <c r="D163" s="110">
        <v>2078.7</v>
      </c>
    </row>
    <row r="164" spans="1:4" ht="12.75">
      <c r="A164" s="47">
        <v>3</v>
      </c>
      <c r="B164" s="248" t="s">
        <v>397</v>
      </c>
      <c r="C164" s="67">
        <v>2015</v>
      </c>
      <c r="D164" s="110">
        <v>2325</v>
      </c>
    </row>
    <row r="165" spans="1:4" ht="12.75">
      <c r="A165" s="47">
        <v>4</v>
      </c>
      <c r="B165" s="248" t="s">
        <v>397</v>
      </c>
      <c r="C165" s="67">
        <v>2015</v>
      </c>
      <c r="D165" s="110">
        <v>2325</v>
      </c>
    </row>
    <row r="166" spans="1:4" ht="12.75">
      <c r="A166" s="34"/>
      <c r="B166" s="34" t="s">
        <v>15</v>
      </c>
      <c r="C166" s="34"/>
      <c r="D166" s="33">
        <f>SUM(D162:D165)</f>
        <v>8527.7</v>
      </c>
    </row>
    <row r="167" spans="1:4" ht="12.75">
      <c r="A167" s="301" t="s">
        <v>482</v>
      </c>
      <c r="B167" s="302"/>
      <c r="C167" s="303"/>
      <c r="D167" s="49"/>
    </row>
    <row r="168" spans="1:4" ht="12.75">
      <c r="A168" s="47">
        <v>1</v>
      </c>
      <c r="B168" s="68" t="s">
        <v>72</v>
      </c>
      <c r="C168" s="67">
        <v>2013</v>
      </c>
      <c r="D168" s="113">
        <v>1640</v>
      </c>
    </row>
    <row r="169" spans="1:4" ht="12.75">
      <c r="A169" s="47">
        <v>2</v>
      </c>
      <c r="B169" s="68" t="s">
        <v>419</v>
      </c>
      <c r="C169" s="67">
        <v>2015</v>
      </c>
      <c r="D169" s="113">
        <v>2298</v>
      </c>
    </row>
    <row r="170" spans="1:4" ht="12.75">
      <c r="A170" s="47">
        <v>3</v>
      </c>
      <c r="B170" s="68" t="s">
        <v>420</v>
      </c>
      <c r="C170" s="67">
        <v>2014</v>
      </c>
      <c r="D170" s="113">
        <v>1088.55</v>
      </c>
    </row>
    <row r="171" spans="1:4" ht="12.75">
      <c r="A171" s="47">
        <v>4</v>
      </c>
      <c r="B171" s="68" t="s">
        <v>421</v>
      </c>
      <c r="C171" s="67">
        <v>2014</v>
      </c>
      <c r="D171" s="113">
        <v>2078.7</v>
      </c>
    </row>
    <row r="172" spans="1:4" ht="12.75">
      <c r="A172" s="47">
        <v>5</v>
      </c>
      <c r="B172" s="68" t="s">
        <v>444</v>
      </c>
      <c r="C172" s="67">
        <v>2016</v>
      </c>
      <c r="D172" s="113">
        <v>1999.98</v>
      </c>
    </row>
    <row r="173" spans="1:4" ht="12.75">
      <c r="A173" s="47">
        <v>6</v>
      </c>
      <c r="B173" s="68" t="s">
        <v>477</v>
      </c>
      <c r="C173" s="67">
        <v>2017</v>
      </c>
      <c r="D173" s="113">
        <v>2499.98</v>
      </c>
    </row>
    <row r="174" spans="1:4" ht="24">
      <c r="A174" s="47">
        <v>7</v>
      </c>
      <c r="B174" s="259" t="s">
        <v>478</v>
      </c>
      <c r="C174" s="67">
        <v>2017</v>
      </c>
      <c r="D174" s="113">
        <v>1499</v>
      </c>
    </row>
    <row r="175" spans="1:4" ht="12.75">
      <c r="A175" s="47">
        <v>8</v>
      </c>
      <c r="B175" s="68" t="s">
        <v>479</v>
      </c>
      <c r="C175" s="67">
        <v>2017</v>
      </c>
      <c r="D175" s="113">
        <v>1380</v>
      </c>
    </row>
    <row r="176" spans="1:4" ht="12.75">
      <c r="A176" s="47">
        <v>9</v>
      </c>
      <c r="B176" s="68" t="s">
        <v>480</v>
      </c>
      <c r="C176" s="67">
        <v>2018</v>
      </c>
      <c r="D176" s="113">
        <v>629.99</v>
      </c>
    </row>
    <row r="177" spans="1:4" ht="12.75">
      <c r="A177" s="34"/>
      <c r="B177" s="34" t="s">
        <v>15</v>
      </c>
      <c r="C177" s="34"/>
      <c r="D177" s="33">
        <f>SUM(D168:D176)</f>
        <v>15114.199999999999</v>
      </c>
    </row>
  </sheetData>
  <sheetProtection/>
  <mergeCells count="21">
    <mergeCell ref="A68:C68"/>
    <mergeCell ref="A76:C76"/>
    <mergeCell ref="A86:C86"/>
    <mergeCell ref="A124:D124"/>
    <mergeCell ref="A126:C126"/>
    <mergeCell ref="A102:C102"/>
    <mergeCell ref="A69:C69"/>
    <mergeCell ref="A5:D5"/>
    <mergeCell ref="A20:C20"/>
    <mergeCell ref="A21:D21"/>
    <mergeCell ref="A43:D43"/>
    <mergeCell ref="A42:C42"/>
    <mergeCell ref="E6:E10"/>
    <mergeCell ref="A127:D127"/>
    <mergeCell ref="A140:C140"/>
    <mergeCell ref="A141:D141"/>
    <mergeCell ref="A167:C167"/>
    <mergeCell ref="A150:C150"/>
    <mergeCell ref="A151:C151"/>
    <mergeCell ref="A157:C157"/>
    <mergeCell ref="A161:C161"/>
  </mergeCells>
  <printOptions horizontalCentered="1"/>
  <pageMargins left="0.9448818897637796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4.57421875" style="5" customWidth="1"/>
    <col min="2" max="2" width="14.7109375" style="6" customWidth="1"/>
    <col min="3" max="3" width="12.421875" style="6" customWidth="1"/>
    <col min="4" max="4" width="24.421875" style="6" customWidth="1"/>
    <col min="5" max="5" width="11.421875" style="6" customWidth="1"/>
    <col min="6" max="6" width="17.421875" style="66" customWidth="1"/>
    <col min="7" max="7" width="12.00390625" style="66" customWidth="1"/>
    <col min="8" max="8" width="12.00390625" style="6" customWidth="1"/>
    <col min="9" max="9" width="12.421875" style="66" customWidth="1"/>
    <col min="10" max="10" width="10.00390625" style="66" customWidth="1"/>
    <col min="11" max="11" width="16.00390625" style="75" customWidth="1"/>
    <col min="12" max="12" width="11.57421875" style="6" customWidth="1"/>
    <col min="13" max="13" width="11.7109375" style="6" customWidth="1"/>
    <col min="14" max="14" width="11.7109375" style="5" customWidth="1"/>
    <col min="15" max="15" width="12.140625" style="5" customWidth="1"/>
    <col min="16" max="16384" width="9.140625" style="5" customWidth="1"/>
  </cols>
  <sheetData>
    <row r="1" spans="1:15" s="2" customFormat="1" ht="14.25">
      <c r="A1" s="1"/>
      <c r="B1" s="3"/>
      <c r="C1" s="3"/>
      <c r="D1" s="3"/>
      <c r="E1" s="3"/>
      <c r="F1" s="65"/>
      <c r="G1" s="65"/>
      <c r="H1" s="3"/>
      <c r="I1" s="65"/>
      <c r="J1" s="65"/>
      <c r="K1" s="74"/>
      <c r="L1" s="3"/>
      <c r="M1" s="3"/>
      <c r="O1" s="4" t="s">
        <v>516</v>
      </c>
    </row>
    <row r="2" spans="1:13" s="2" customFormat="1" ht="12.75">
      <c r="A2" s="1"/>
      <c r="B2" s="3"/>
      <c r="C2" s="3"/>
      <c r="D2" s="3"/>
      <c r="E2" s="3"/>
      <c r="F2" s="65"/>
      <c r="G2" s="65"/>
      <c r="H2" s="3"/>
      <c r="I2" s="65"/>
      <c r="J2" s="65"/>
      <c r="K2" s="74"/>
      <c r="L2" s="3"/>
      <c r="M2" s="3"/>
    </row>
    <row r="3" spans="1:15" s="2" customFormat="1" ht="15.75">
      <c r="A3" s="314" t="s">
        <v>14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s="2" customFormat="1" ht="12.75" customHeight="1">
      <c r="A4" s="311" t="s">
        <v>6</v>
      </c>
      <c r="B4" s="311" t="s">
        <v>7</v>
      </c>
      <c r="C4" s="311" t="s">
        <v>18</v>
      </c>
      <c r="D4" s="311" t="s">
        <v>8</v>
      </c>
      <c r="E4" s="313" t="s">
        <v>9</v>
      </c>
      <c r="F4" s="311" t="s">
        <v>21</v>
      </c>
      <c r="G4" s="311" t="s">
        <v>10</v>
      </c>
      <c r="H4" s="311" t="s">
        <v>31</v>
      </c>
      <c r="I4" s="311" t="s">
        <v>19</v>
      </c>
      <c r="J4" s="311" t="s">
        <v>20</v>
      </c>
      <c r="K4" s="315" t="s">
        <v>52</v>
      </c>
      <c r="L4" s="311" t="s">
        <v>26</v>
      </c>
      <c r="M4" s="311"/>
      <c r="N4" s="311" t="s">
        <v>27</v>
      </c>
      <c r="O4" s="311"/>
    </row>
    <row r="5" spans="1:17" s="2" customFormat="1" ht="20.25" customHeight="1">
      <c r="A5" s="311"/>
      <c r="B5" s="311"/>
      <c r="C5" s="311"/>
      <c r="D5" s="311"/>
      <c r="E5" s="313"/>
      <c r="F5" s="311"/>
      <c r="G5" s="311"/>
      <c r="H5" s="311"/>
      <c r="I5" s="311"/>
      <c r="J5" s="311"/>
      <c r="K5" s="315"/>
      <c r="L5" s="311"/>
      <c r="M5" s="311"/>
      <c r="N5" s="311"/>
      <c r="O5" s="311"/>
      <c r="P5" s="31"/>
      <c r="Q5" s="31"/>
    </row>
    <row r="6" spans="1:17" s="2" customFormat="1" ht="13.5" customHeight="1">
      <c r="A6" s="311"/>
      <c r="B6" s="311"/>
      <c r="C6" s="311"/>
      <c r="D6" s="311"/>
      <c r="E6" s="313"/>
      <c r="F6" s="311"/>
      <c r="G6" s="311"/>
      <c r="H6" s="311"/>
      <c r="I6" s="311"/>
      <c r="J6" s="311"/>
      <c r="K6" s="315"/>
      <c r="L6" s="35" t="s">
        <v>11</v>
      </c>
      <c r="M6" s="35" t="s">
        <v>12</v>
      </c>
      <c r="N6" s="35" t="s">
        <v>11</v>
      </c>
      <c r="O6" s="35" t="s">
        <v>12</v>
      </c>
      <c r="P6" s="31"/>
      <c r="Q6" s="31"/>
    </row>
    <row r="7" spans="1:17" s="2" customFormat="1" ht="12.75" customHeight="1">
      <c r="A7" s="312" t="s">
        <v>36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"/>
      <c r="Q7" s="31"/>
    </row>
    <row r="8" spans="1:16" s="44" customFormat="1" ht="38.25">
      <c r="A8" s="95">
        <v>1</v>
      </c>
      <c r="B8" s="143" t="s">
        <v>260</v>
      </c>
      <c r="C8" s="143">
        <v>983</v>
      </c>
      <c r="D8" s="143" t="s">
        <v>261</v>
      </c>
      <c r="E8" s="143" t="s">
        <v>262</v>
      </c>
      <c r="F8" s="143" t="s">
        <v>263</v>
      </c>
      <c r="G8" s="143"/>
      <c r="H8" s="143" t="s">
        <v>264</v>
      </c>
      <c r="I8" s="143">
        <v>101</v>
      </c>
      <c r="J8" s="143">
        <v>1996</v>
      </c>
      <c r="K8" s="144"/>
      <c r="L8" s="145" t="s">
        <v>487</v>
      </c>
      <c r="M8" s="145" t="s">
        <v>488</v>
      </c>
      <c r="N8" s="96"/>
      <c r="O8" s="146"/>
      <c r="P8" s="43"/>
    </row>
    <row r="9" spans="1:16" s="44" customFormat="1" ht="38.25">
      <c r="A9" s="95">
        <v>2</v>
      </c>
      <c r="B9" s="147" t="s">
        <v>267</v>
      </c>
      <c r="C9" s="147" t="s">
        <v>268</v>
      </c>
      <c r="D9" s="147" t="s">
        <v>269</v>
      </c>
      <c r="E9" s="147" t="s">
        <v>270</v>
      </c>
      <c r="F9" s="147" t="s">
        <v>271</v>
      </c>
      <c r="G9" s="147"/>
      <c r="H9" s="147" t="s">
        <v>272</v>
      </c>
      <c r="I9" s="147" t="s">
        <v>273</v>
      </c>
      <c r="J9" s="147">
        <v>2002</v>
      </c>
      <c r="K9" s="148"/>
      <c r="L9" s="145" t="s">
        <v>489</v>
      </c>
      <c r="M9" s="145" t="s">
        <v>490</v>
      </c>
      <c r="N9" s="149"/>
      <c r="O9" s="149"/>
      <c r="P9" s="43"/>
    </row>
    <row r="10" spans="1:16" s="44" customFormat="1" ht="38.25">
      <c r="A10" s="95">
        <v>3</v>
      </c>
      <c r="B10" s="147" t="s">
        <v>274</v>
      </c>
      <c r="C10" s="147">
        <v>5211</v>
      </c>
      <c r="D10" s="147">
        <v>43964</v>
      </c>
      <c r="E10" s="147" t="s">
        <v>275</v>
      </c>
      <c r="F10" s="147" t="s">
        <v>276</v>
      </c>
      <c r="G10" s="147">
        <v>2696</v>
      </c>
      <c r="H10" s="147" t="s">
        <v>277</v>
      </c>
      <c r="I10" s="147">
        <v>2</v>
      </c>
      <c r="J10" s="147">
        <v>1991</v>
      </c>
      <c r="K10" s="148"/>
      <c r="L10" s="145" t="s">
        <v>491</v>
      </c>
      <c r="M10" s="145" t="s">
        <v>492</v>
      </c>
      <c r="N10" s="149"/>
      <c r="O10" s="149"/>
      <c r="P10" s="43"/>
    </row>
    <row r="11" spans="1:16" s="44" customFormat="1" ht="38.25">
      <c r="A11" s="95">
        <v>4</v>
      </c>
      <c r="B11" s="96" t="s">
        <v>265</v>
      </c>
      <c r="C11" s="96" t="s">
        <v>278</v>
      </c>
      <c r="D11" s="96" t="s">
        <v>279</v>
      </c>
      <c r="E11" s="150" t="s">
        <v>280</v>
      </c>
      <c r="F11" s="96" t="s">
        <v>281</v>
      </c>
      <c r="G11" s="96">
        <v>1968</v>
      </c>
      <c r="H11" s="96" t="s">
        <v>282</v>
      </c>
      <c r="I11" s="96" t="s">
        <v>283</v>
      </c>
      <c r="J11" s="96">
        <v>2007</v>
      </c>
      <c r="K11" s="151"/>
      <c r="L11" s="96" t="s">
        <v>493</v>
      </c>
      <c r="M11" s="96" t="s">
        <v>494</v>
      </c>
      <c r="N11" s="96"/>
      <c r="O11" s="96"/>
      <c r="P11" s="43"/>
    </row>
    <row r="12" spans="1:16" s="44" customFormat="1" ht="38.25">
      <c r="A12" s="95">
        <v>5</v>
      </c>
      <c r="B12" s="96" t="s">
        <v>284</v>
      </c>
      <c r="C12" s="96" t="s">
        <v>285</v>
      </c>
      <c r="D12" s="150" t="s">
        <v>286</v>
      </c>
      <c r="E12" s="150" t="s">
        <v>287</v>
      </c>
      <c r="F12" s="96" t="s">
        <v>271</v>
      </c>
      <c r="G12" s="96"/>
      <c r="H12" s="96" t="s">
        <v>288</v>
      </c>
      <c r="I12" s="96">
        <v>2500</v>
      </c>
      <c r="J12" s="96">
        <v>2012</v>
      </c>
      <c r="K12" s="151"/>
      <c r="L12" s="96" t="s">
        <v>495</v>
      </c>
      <c r="M12" s="96" t="s">
        <v>496</v>
      </c>
      <c r="N12" s="96"/>
      <c r="O12" s="96"/>
      <c r="P12" s="43"/>
    </row>
    <row r="13" spans="1:16" s="44" customFormat="1" ht="38.25">
      <c r="A13" s="95">
        <v>6</v>
      </c>
      <c r="B13" s="131" t="s">
        <v>289</v>
      </c>
      <c r="C13" s="131" t="s">
        <v>290</v>
      </c>
      <c r="D13" s="131" t="s">
        <v>291</v>
      </c>
      <c r="E13" s="152" t="s">
        <v>292</v>
      </c>
      <c r="F13" s="131" t="s">
        <v>271</v>
      </c>
      <c r="G13" s="96"/>
      <c r="H13" s="131" t="s">
        <v>293</v>
      </c>
      <c r="I13" s="96">
        <v>750</v>
      </c>
      <c r="J13" s="96">
        <v>2010</v>
      </c>
      <c r="K13" s="151"/>
      <c r="L13" s="131" t="s">
        <v>497</v>
      </c>
      <c r="M13" s="131" t="s">
        <v>498</v>
      </c>
      <c r="N13" s="153"/>
      <c r="O13" s="153"/>
      <c r="P13" s="43"/>
    </row>
    <row r="14" spans="1:16" s="44" customFormat="1" ht="38.25">
      <c r="A14" s="95">
        <v>7</v>
      </c>
      <c r="B14" s="147" t="s">
        <v>294</v>
      </c>
      <c r="C14" s="147" t="s">
        <v>295</v>
      </c>
      <c r="D14" s="147" t="s">
        <v>296</v>
      </c>
      <c r="E14" s="147" t="s">
        <v>297</v>
      </c>
      <c r="F14" s="147" t="s">
        <v>298</v>
      </c>
      <c r="G14" s="147">
        <v>2402</v>
      </c>
      <c r="H14" s="147" t="s">
        <v>299</v>
      </c>
      <c r="I14" s="147" t="s">
        <v>300</v>
      </c>
      <c r="J14" s="147">
        <v>2006</v>
      </c>
      <c r="K14" s="154">
        <v>34000</v>
      </c>
      <c r="L14" s="145" t="s">
        <v>499</v>
      </c>
      <c r="M14" s="145" t="s">
        <v>500</v>
      </c>
      <c r="N14" s="145" t="s">
        <v>499</v>
      </c>
      <c r="O14" s="145" t="s">
        <v>500</v>
      </c>
      <c r="P14" s="43"/>
    </row>
    <row r="15" spans="1:16" s="44" customFormat="1" ht="38.25">
      <c r="A15" s="95">
        <v>8</v>
      </c>
      <c r="B15" s="147" t="s">
        <v>301</v>
      </c>
      <c r="C15" s="147" t="s">
        <v>302</v>
      </c>
      <c r="D15" s="155" t="s">
        <v>303</v>
      </c>
      <c r="E15" s="147" t="s">
        <v>304</v>
      </c>
      <c r="F15" s="147" t="s">
        <v>298</v>
      </c>
      <c r="G15" s="147">
        <v>10888</v>
      </c>
      <c r="H15" s="147" t="s">
        <v>305</v>
      </c>
      <c r="I15" s="147">
        <v>8</v>
      </c>
      <c r="J15" s="147">
        <v>1985</v>
      </c>
      <c r="K15" s="148"/>
      <c r="L15" s="145" t="s">
        <v>501</v>
      </c>
      <c r="M15" s="145" t="s">
        <v>488</v>
      </c>
      <c r="N15" s="149"/>
      <c r="O15" s="149"/>
      <c r="P15" s="43"/>
    </row>
    <row r="16" spans="1:16" s="44" customFormat="1" ht="38.25">
      <c r="A16" s="95">
        <v>9</v>
      </c>
      <c r="B16" s="147" t="s">
        <v>306</v>
      </c>
      <c r="C16" s="147">
        <v>352417</v>
      </c>
      <c r="D16" s="147" t="s">
        <v>307</v>
      </c>
      <c r="E16" s="147" t="s">
        <v>308</v>
      </c>
      <c r="F16" s="147" t="s">
        <v>298</v>
      </c>
      <c r="G16" s="147">
        <v>2417</v>
      </c>
      <c r="H16" s="147" t="s">
        <v>309</v>
      </c>
      <c r="I16" s="147" t="s">
        <v>310</v>
      </c>
      <c r="J16" s="147">
        <v>2000</v>
      </c>
      <c r="K16" s="148"/>
      <c r="L16" s="145" t="s">
        <v>491</v>
      </c>
      <c r="M16" s="145" t="s">
        <v>492</v>
      </c>
      <c r="N16" s="149"/>
      <c r="O16" s="149"/>
      <c r="P16" s="43"/>
    </row>
    <row r="17" spans="1:15" ht="38.25">
      <c r="A17" s="95">
        <v>10</v>
      </c>
      <c r="B17" s="153" t="s">
        <v>311</v>
      </c>
      <c r="C17" s="153" t="s">
        <v>312</v>
      </c>
      <c r="D17" s="153" t="s">
        <v>313</v>
      </c>
      <c r="E17" s="96" t="s">
        <v>314</v>
      </c>
      <c r="F17" s="147" t="s">
        <v>298</v>
      </c>
      <c r="G17" s="153">
        <v>6871</v>
      </c>
      <c r="H17" s="153" t="s">
        <v>315</v>
      </c>
      <c r="I17" s="153">
        <v>6</v>
      </c>
      <c r="J17" s="153">
        <v>2014</v>
      </c>
      <c r="K17" s="156">
        <v>453600</v>
      </c>
      <c r="L17" s="153" t="s">
        <v>502</v>
      </c>
      <c r="M17" s="153" t="s">
        <v>503</v>
      </c>
      <c r="N17" s="153" t="s">
        <v>502</v>
      </c>
      <c r="O17" s="153" t="s">
        <v>503</v>
      </c>
    </row>
    <row r="18" spans="1:15" ht="38.25">
      <c r="A18" s="95">
        <v>11</v>
      </c>
      <c r="B18" s="139" t="s">
        <v>316</v>
      </c>
      <c r="C18" s="139" t="s">
        <v>317</v>
      </c>
      <c r="D18" s="146" t="s">
        <v>318</v>
      </c>
      <c r="E18" s="157" t="s">
        <v>319</v>
      </c>
      <c r="F18" s="147" t="s">
        <v>298</v>
      </c>
      <c r="G18" s="146">
        <v>5374</v>
      </c>
      <c r="H18" s="139" t="s">
        <v>320</v>
      </c>
      <c r="I18" s="146">
        <v>6</v>
      </c>
      <c r="J18" s="146">
        <v>2010</v>
      </c>
      <c r="K18" s="158">
        <v>370600</v>
      </c>
      <c r="L18" s="146" t="s">
        <v>504</v>
      </c>
      <c r="M18" s="146" t="s">
        <v>505</v>
      </c>
      <c r="N18" s="146" t="s">
        <v>506</v>
      </c>
      <c r="O18" s="146" t="s">
        <v>507</v>
      </c>
    </row>
    <row r="19" spans="1:15" ht="38.25">
      <c r="A19" s="95">
        <v>12</v>
      </c>
      <c r="B19" s="146" t="s">
        <v>321</v>
      </c>
      <c r="C19" s="146">
        <v>192</v>
      </c>
      <c r="D19" s="146">
        <v>4900143788</v>
      </c>
      <c r="E19" s="157" t="s">
        <v>322</v>
      </c>
      <c r="F19" s="239" t="s">
        <v>298</v>
      </c>
      <c r="G19" s="146">
        <v>8482</v>
      </c>
      <c r="H19" s="146" t="s">
        <v>323</v>
      </c>
      <c r="I19" s="146" t="s">
        <v>324</v>
      </c>
      <c r="J19" s="146">
        <v>1984</v>
      </c>
      <c r="K19" s="158"/>
      <c r="L19" s="145" t="s">
        <v>489</v>
      </c>
      <c r="M19" s="145" t="s">
        <v>490</v>
      </c>
      <c r="N19" s="146"/>
      <c r="O19" s="146"/>
    </row>
    <row r="20" spans="1:15" s="240" customFormat="1" ht="48.75" customHeight="1">
      <c r="A20" s="95">
        <v>13</v>
      </c>
      <c r="B20" s="96" t="s">
        <v>265</v>
      </c>
      <c r="C20" s="96" t="s">
        <v>378</v>
      </c>
      <c r="D20" s="96" t="s">
        <v>379</v>
      </c>
      <c r="E20" s="150" t="s">
        <v>380</v>
      </c>
      <c r="F20" s="96" t="s">
        <v>266</v>
      </c>
      <c r="G20" s="96">
        <v>1968</v>
      </c>
      <c r="H20" s="96" t="s">
        <v>381</v>
      </c>
      <c r="I20" s="96">
        <v>9</v>
      </c>
      <c r="J20" s="96">
        <v>2010</v>
      </c>
      <c r="K20" s="151">
        <v>45000</v>
      </c>
      <c r="L20" s="145" t="s">
        <v>508</v>
      </c>
      <c r="M20" s="145" t="s">
        <v>509</v>
      </c>
      <c r="N20" s="145" t="s">
        <v>508</v>
      </c>
      <c r="O20" s="145" t="s">
        <v>509</v>
      </c>
    </row>
    <row r="21" spans="1:15" s="240" customFormat="1" ht="44.25" customHeight="1">
      <c r="A21" s="95">
        <v>14</v>
      </c>
      <c r="B21" s="96" t="s">
        <v>422</v>
      </c>
      <c r="C21" s="96" t="s">
        <v>423</v>
      </c>
      <c r="D21" s="96" t="s">
        <v>424</v>
      </c>
      <c r="E21" s="150" t="s">
        <v>425</v>
      </c>
      <c r="F21" s="96" t="s">
        <v>266</v>
      </c>
      <c r="G21" s="96">
        <v>1686</v>
      </c>
      <c r="H21" s="96" t="s">
        <v>426</v>
      </c>
      <c r="I21" s="96">
        <v>5</v>
      </c>
      <c r="J21" s="96">
        <v>2013</v>
      </c>
      <c r="K21" s="151">
        <v>46900</v>
      </c>
      <c r="L21" s="145" t="s">
        <v>510</v>
      </c>
      <c r="M21" s="145" t="s">
        <v>511</v>
      </c>
      <c r="N21" s="145" t="s">
        <v>512</v>
      </c>
      <c r="O21" s="145" t="s">
        <v>513</v>
      </c>
    </row>
    <row r="38" ht="12.75" customHeight="1"/>
  </sheetData>
  <sheetProtection/>
  <mergeCells count="15">
    <mergeCell ref="B4:B6"/>
    <mergeCell ref="H4:H6"/>
    <mergeCell ref="K4:K6"/>
    <mergeCell ref="D4:D6"/>
    <mergeCell ref="C4:C6"/>
    <mergeCell ref="A4:A6"/>
    <mergeCell ref="A7:O7"/>
    <mergeCell ref="E4:E6"/>
    <mergeCell ref="F4:F6"/>
    <mergeCell ref="G4:G6"/>
    <mergeCell ref="A3:O3"/>
    <mergeCell ref="I4:I6"/>
    <mergeCell ref="J4:J6"/>
    <mergeCell ref="L4:M5"/>
    <mergeCell ref="N4:O5"/>
  </mergeCells>
  <printOptions/>
  <pageMargins left="0.5118110236220472" right="0.4724409448818898" top="0.9055118110236221" bottom="0.5511811023622047" header="0.5118110236220472" footer="0.2362204724409449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2" width="5.7109375" style="271" customWidth="1"/>
    <col min="3" max="6" width="17.421875" style="271" customWidth="1"/>
    <col min="7" max="7" width="9.140625" style="271" customWidth="1"/>
    <col min="8" max="8" width="33.28125" style="271" customWidth="1"/>
    <col min="9" max="9" width="13.140625" style="271" customWidth="1"/>
    <col min="10" max="10" width="16.140625" style="271" customWidth="1"/>
    <col min="11" max="11" width="22.28125" style="271" customWidth="1"/>
    <col min="12" max="16384" width="9.140625" style="271" customWidth="1"/>
  </cols>
  <sheetData>
    <row r="2" ht="12.75">
      <c r="K2" s="287" t="s">
        <v>588</v>
      </c>
    </row>
    <row r="5" spans="2:10" ht="33.75" customHeight="1">
      <c r="B5" s="272" t="s">
        <v>518</v>
      </c>
      <c r="C5" s="273" t="s">
        <v>519</v>
      </c>
      <c r="D5" s="273" t="s">
        <v>520</v>
      </c>
      <c r="E5" s="273" t="s">
        <v>521</v>
      </c>
      <c r="F5" s="273" t="s">
        <v>522</v>
      </c>
      <c r="G5" s="273" t="s">
        <v>523</v>
      </c>
      <c r="H5" s="273" t="s">
        <v>524</v>
      </c>
      <c r="I5" s="273" t="s">
        <v>525</v>
      </c>
      <c r="J5" s="274" t="s">
        <v>526</v>
      </c>
    </row>
    <row r="6" spans="2:10" ht="33.75" customHeight="1">
      <c r="B6" s="275">
        <v>1</v>
      </c>
      <c r="C6" s="275" t="s">
        <v>527</v>
      </c>
      <c r="D6" s="275" t="s">
        <v>528</v>
      </c>
      <c r="E6" s="275" t="s">
        <v>528</v>
      </c>
      <c r="F6" s="275" t="s">
        <v>529</v>
      </c>
      <c r="G6" s="275" t="s">
        <v>531</v>
      </c>
      <c r="H6" s="275" t="s">
        <v>532</v>
      </c>
      <c r="I6" s="275" t="s">
        <v>533</v>
      </c>
      <c r="J6" s="276">
        <v>427.99</v>
      </c>
    </row>
    <row r="7" spans="2:10" ht="33.75" customHeight="1">
      <c r="B7" s="275">
        <v>2</v>
      </c>
      <c r="C7" s="275" t="s">
        <v>527</v>
      </c>
      <c r="D7" s="275" t="s">
        <v>528</v>
      </c>
      <c r="E7" s="275" t="s">
        <v>528</v>
      </c>
      <c r="F7" s="275" t="s">
        <v>529</v>
      </c>
      <c r="G7" s="275" t="s">
        <v>534</v>
      </c>
      <c r="H7" s="275" t="s">
        <v>535</v>
      </c>
      <c r="I7" s="275" t="s">
        <v>536</v>
      </c>
      <c r="J7" s="276">
        <v>1540</v>
      </c>
    </row>
    <row r="8" spans="2:10" ht="33.75" customHeight="1">
      <c r="B8" s="275">
        <v>3</v>
      </c>
      <c r="C8" s="275" t="s">
        <v>527</v>
      </c>
      <c r="D8" s="275" t="s">
        <v>537</v>
      </c>
      <c r="E8" s="275" t="s">
        <v>537</v>
      </c>
      <c r="F8" s="275" t="s">
        <v>529</v>
      </c>
      <c r="G8" s="275" t="s">
        <v>538</v>
      </c>
      <c r="H8" s="275" t="s">
        <v>539</v>
      </c>
      <c r="I8" s="275" t="s">
        <v>540</v>
      </c>
      <c r="J8" s="276">
        <v>172.2</v>
      </c>
    </row>
    <row r="9" spans="2:10" ht="33.75" customHeight="1">
      <c r="B9" s="275">
        <v>4</v>
      </c>
      <c r="C9" s="275" t="s">
        <v>527</v>
      </c>
      <c r="D9" s="275" t="s">
        <v>528</v>
      </c>
      <c r="E9" s="275" t="s">
        <v>528</v>
      </c>
      <c r="F9" s="275" t="s">
        <v>529</v>
      </c>
      <c r="G9" s="275" t="s">
        <v>541</v>
      </c>
      <c r="H9" s="275" t="s">
        <v>542</v>
      </c>
      <c r="I9" s="275" t="s">
        <v>543</v>
      </c>
      <c r="J9" s="276">
        <v>11880</v>
      </c>
    </row>
    <row r="10" spans="9:10" ht="33.75" customHeight="1">
      <c r="I10" s="277" t="s">
        <v>544</v>
      </c>
      <c r="J10" s="274">
        <f>SUM(J6:J9)</f>
        <v>14020.19</v>
      </c>
    </row>
    <row r="11" ht="33.75" customHeight="1"/>
    <row r="12" spans="2:10" ht="33.75" customHeight="1">
      <c r="B12" s="278" t="s">
        <v>518</v>
      </c>
      <c r="C12" s="277" t="s">
        <v>519</v>
      </c>
      <c r="D12" s="277" t="s">
        <v>520</v>
      </c>
      <c r="E12" s="277" t="s">
        <v>521</v>
      </c>
      <c r="F12" s="277" t="s">
        <v>522</v>
      </c>
      <c r="G12" s="277" t="s">
        <v>523</v>
      </c>
      <c r="H12" s="277" t="s">
        <v>524</v>
      </c>
      <c r="I12" s="277" t="s">
        <v>525</v>
      </c>
      <c r="J12" s="279" t="s">
        <v>526</v>
      </c>
    </row>
    <row r="13" spans="2:10" ht="33.75" customHeight="1">
      <c r="B13" s="275">
        <v>1</v>
      </c>
      <c r="C13" s="275" t="s">
        <v>527</v>
      </c>
      <c r="D13" s="275" t="s">
        <v>528</v>
      </c>
      <c r="E13" s="275" t="s">
        <v>528</v>
      </c>
      <c r="F13" s="275" t="s">
        <v>529</v>
      </c>
      <c r="G13" s="275" t="s">
        <v>534</v>
      </c>
      <c r="H13" s="275" t="s">
        <v>545</v>
      </c>
      <c r="I13" s="275" t="s">
        <v>546</v>
      </c>
      <c r="J13" s="276">
        <v>1520</v>
      </c>
    </row>
    <row r="14" spans="2:10" ht="33.75" customHeight="1">
      <c r="B14" s="275">
        <v>2</v>
      </c>
      <c r="C14" s="275" t="s">
        <v>527</v>
      </c>
      <c r="D14" s="275" t="s">
        <v>528</v>
      </c>
      <c r="E14" s="275" t="s">
        <v>528</v>
      </c>
      <c r="F14" s="275" t="s">
        <v>529</v>
      </c>
      <c r="G14" s="275" t="s">
        <v>547</v>
      </c>
      <c r="H14" s="275" t="s">
        <v>548</v>
      </c>
      <c r="I14" s="275" t="s">
        <v>549</v>
      </c>
      <c r="J14" s="276">
        <v>580.56</v>
      </c>
    </row>
    <row r="15" spans="2:10" ht="33.75" customHeight="1">
      <c r="B15" s="275">
        <v>3</v>
      </c>
      <c r="C15" s="275" t="s">
        <v>527</v>
      </c>
      <c r="D15" s="275" t="s">
        <v>528</v>
      </c>
      <c r="E15" s="275" t="s">
        <v>528</v>
      </c>
      <c r="F15" s="275" t="s">
        <v>529</v>
      </c>
      <c r="G15" s="275" t="s">
        <v>547</v>
      </c>
      <c r="H15" s="275" t="s">
        <v>548</v>
      </c>
      <c r="I15" s="275" t="s">
        <v>550</v>
      </c>
      <c r="J15" s="276">
        <v>1589.96</v>
      </c>
    </row>
    <row r="16" spans="2:10" ht="33.75" customHeight="1">
      <c r="B16" s="275">
        <v>4</v>
      </c>
      <c r="C16" s="275" t="s">
        <v>527</v>
      </c>
      <c r="D16" s="275" t="s">
        <v>528</v>
      </c>
      <c r="E16" s="275" t="s">
        <v>589</v>
      </c>
      <c r="F16" s="275" t="s">
        <v>529</v>
      </c>
      <c r="G16" s="275" t="s">
        <v>551</v>
      </c>
      <c r="H16" s="275" t="s">
        <v>591</v>
      </c>
      <c r="I16" s="275" t="s">
        <v>552</v>
      </c>
      <c r="J16" s="276">
        <v>622.5</v>
      </c>
    </row>
    <row r="17" spans="2:10" ht="33.75" customHeight="1">
      <c r="B17" s="275">
        <v>5</v>
      </c>
      <c r="C17" s="275" t="s">
        <v>527</v>
      </c>
      <c r="D17" s="275" t="s">
        <v>589</v>
      </c>
      <c r="E17" s="275" t="s">
        <v>589</v>
      </c>
      <c r="F17" s="275" t="s">
        <v>529</v>
      </c>
      <c r="G17" s="275" t="s">
        <v>553</v>
      </c>
      <c r="H17" s="275" t="s">
        <v>554</v>
      </c>
      <c r="I17" s="275" t="s">
        <v>555</v>
      </c>
      <c r="J17" s="276">
        <v>400</v>
      </c>
    </row>
    <row r="18" spans="2:10" ht="33.75" customHeight="1">
      <c r="B18" s="275">
        <v>6</v>
      </c>
      <c r="C18" s="275" t="s">
        <v>527</v>
      </c>
      <c r="D18" s="275" t="s">
        <v>528</v>
      </c>
      <c r="E18" s="275" t="s">
        <v>589</v>
      </c>
      <c r="F18" s="275" t="s">
        <v>529</v>
      </c>
      <c r="G18" s="275" t="s">
        <v>556</v>
      </c>
      <c r="H18" s="275" t="s">
        <v>591</v>
      </c>
      <c r="I18" s="275" t="s">
        <v>557</v>
      </c>
      <c r="J18" s="276">
        <v>1300</v>
      </c>
    </row>
    <row r="19" spans="2:10" ht="33.75" customHeight="1">
      <c r="B19" s="275">
        <v>7</v>
      </c>
      <c r="C19" s="275" t="s">
        <v>527</v>
      </c>
      <c r="D19" s="275" t="s">
        <v>528</v>
      </c>
      <c r="E19" s="275" t="s">
        <v>528</v>
      </c>
      <c r="F19" s="275" t="s">
        <v>529</v>
      </c>
      <c r="G19" s="275" t="s">
        <v>547</v>
      </c>
      <c r="H19" s="275" t="s">
        <v>558</v>
      </c>
      <c r="I19" s="275" t="s">
        <v>559</v>
      </c>
      <c r="J19" s="276">
        <v>450</v>
      </c>
    </row>
    <row r="20" spans="9:10" ht="33.75" customHeight="1">
      <c r="I20" s="277" t="s">
        <v>544</v>
      </c>
      <c r="J20" s="274">
        <f>SUM(J13:J19)</f>
        <v>6463.02</v>
      </c>
    </row>
    <row r="21" ht="33.75" customHeight="1"/>
    <row r="22" spans="2:10" ht="33.75" customHeight="1">
      <c r="B22" s="280" t="s">
        <v>518</v>
      </c>
      <c r="C22" s="281" t="s">
        <v>519</v>
      </c>
      <c r="D22" s="281" t="s">
        <v>520</v>
      </c>
      <c r="E22" s="281" t="s">
        <v>521</v>
      </c>
      <c r="F22" s="281" t="s">
        <v>522</v>
      </c>
      <c r="G22" s="281" t="s">
        <v>523</v>
      </c>
      <c r="H22" s="281" t="s">
        <v>524</v>
      </c>
      <c r="I22" s="281" t="s">
        <v>525</v>
      </c>
      <c r="J22" s="282" t="s">
        <v>526</v>
      </c>
    </row>
    <row r="23" spans="2:10" ht="33.75" customHeight="1">
      <c r="B23" s="275">
        <v>1</v>
      </c>
      <c r="C23" s="275" t="s">
        <v>527</v>
      </c>
      <c r="D23" s="275" t="s">
        <v>590</v>
      </c>
      <c r="E23" s="275" t="s">
        <v>590</v>
      </c>
      <c r="F23" s="275" t="s">
        <v>529</v>
      </c>
      <c r="G23" s="275" t="s">
        <v>553</v>
      </c>
      <c r="H23" s="275" t="s">
        <v>560</v>
      </c>
      <c r="I23" s="275" t="s">
        <v>561</v>
      </c>
      <c r="J23" s="276">
        <v>300</v>
      </c>
    </row>
    <row r="24" spans="2:10" ht="33.75" customHeight="1">
      <c r="B24" s="275">
        <v>2</v>
      </c>
      <c r="C24" s="275" t="s">
        <v>527</v>
      </c>
      <c r="D24" s="275" t="s">
        <v>590</v>
      </c>
      <c r="E24" s="275" t="s">
        <v>590</v>
      </c>
      <c r="F24" s="275" t="s">
        <v>529</v>
      </c>
      <c r="G24" s="275" t="s">
        <v>553</v>
      </c>
      <c r="H24" s="275" t="s">
        <v>560</v>
      </c>
      <c r="I24" s="275" t="s">
        <v>561</v>
      </c>
      <c r="J24" s="276">
        <v>2340</v>
      </c>
    </row>
    <row r="25" spans="2:10" ht="33.75" customHeight="1">
      <c r="B25" s="275">
        <v>3</v>
      </c>
      <c r="C25" s="275" t="s">
        <v>527</v>
      </c>
      <c r="D25" s="275" t="s">
        <v>528</v>
      </c>
      <c r="E25" s="275" t="s">
        <v>528</v>
      </c>
      <c r="F25" s="275" t="s">
        <v>529</v>
      </c>
      <c r="G25" s="275" t="s">
        <v>547</v>
      </c>
      <c r="H25" s="275" t="s">
        <v>562</v>
      </c>
      <c r="I25" s="275" t="s">
        <v>563</v>
      </c>
      <c r="J25" s="276">
        <v>775.38</v>
      </c>
    </row>
    <row r="26" spans="2:10" ht="33.75" customHeight="1">
      <c r="B26" s="275">
        <v>4</v>
      </c>
      <c r="C26" s="275" t="s">
        <v>527</v>
      </c>
      <c r="D26" s="275" t="s">
        <v>564</v>
      </c>
      <c r="E26" s="275" t="s">
        <v>590</v>
      </c>
      <c r="F26" s="275" t="s">
        <v>529</v>
      </c>
      <c r="G26" s="275" t="s">
        <v>553</v>
      </c>
      <c r="H26" s="275" t="s">
        <v>565</v>
      </c>
      <c r="I26" s="275" t="s">
        <v>566</v>
      </c>
      <c r="J26" s="276">
        <v>500</v>
      </c>
    </row>
    <row r="27" spans="2:10" ht="33.75" customHeight="1">
      <c r="B27" s="275">
        <v>5</v>
      </c>
      <c r="C27" s="275" t="s">
        <v>527</v>
      </c>
      <c r="D27" s="275" t="s">
        <v>528</v>
      </c>
      <c r="E27" s="275" t="s">
        <v>528</v>
      </c>
      <c r="F27" s="275" t="s">
        <v>529</v>
      </c>
      <c r="G27" s="275" t="s">
        <v>547</v>
      </c>
      <c r="H27" s="275" t="s">
        <v>567</v>
      </c>
      <c r="I27" s="275" t="s">
        <v>568</v>
      </c>
      <c r="J27" s="276">
        <v>600</v>
      </c>
    </row>
    <row r="28" spans="2:10" ht="33.75" customHeight="1">
      <c r="B28" s="275">
        <v>6</v>
      </c>
      <c r="C28" s="275" t="s">
        <v>527</v>
      </c>
      <c r="D28" s="275" t="s">
        <v>528</v>
      </c>
      <c r="E28" s="275" t="s">
        <v>589</v>
      </c>
      <c r="F28" s="275" t="s">
        <v>529</v>
      </c>
      <c r="G28" s="275" t="s">
        <v>551</v>
      </c>
      <c r="H28" s="275" t="s">
        <v>591</v>
      </c>
      <c r="I28" s="275" t="s">
        <v>569</v>
      </c>
      <c r="J28" s="276">
        <v>1300</v>
      </c>
    </row>
    <row r="29" spans="2:10" ht="33.75" customHeight="1">
      <c r="B29" s="275">
        <v>7</v>
      </c>
      <c r="C29" s="275" t="s">
        <v>527</v>
      </c>
      <c r="D29" s="275" t="s">
        <v>528</v>
      </c>
      <c r="E29" s="275" t="s">
        <v>528</v>
      </c>
      <c r="F29" s="275" t="s">
        <v>529</v>
      </c>
      <c r="G29" s="275" t="s">
        <v>547</v>
      </c>
      <c r="H29" s="275" t="s">
        <v>570</v>
      </c>
      <c r="I29" s="275" t="s">
        <v>571</v>
      </c>
      <c r="J29" s="276">
        <v>2000</v>
      </c>
    </row>
    <row r="30" spans="2:11" ht="33.75" customHeight="1">
      <c r="B30" s="275">
        <v>8</v>
      </c>
      <c r="C30" s="275" t="s">
        <v>527</v>
      </c>
      <c r="D30" s="275" t="s">
        <v>528</v>
      </c>
      <c r="E30" s="275" t="s">
        <v>589</v>
      </c>
      <c r="F30" s="275" t="s">
        <v>529</v>
      </c>
      <c r="G30" s="275" t="s">
        <v>551</v>
      </c>
      <c r="H30" s="283" t="s">
        <v>572</v>
      </c>
      <c r="I30" s="275" t="s">
        <v>573</v>
      </c>
      <c r="J30" s="276">
        <v>873.5</v>
      </c>
      <c r="K30" s="285"/>
    </row>
    <row r="31" spans="2:12" ht="33.75" customHeight="1">
      <c r="B31" s="284"/>
      <c r="C31" s="284"/>
      <c r="D31" s="284"/>
      <c r="E31" s="284"/>
      <c r="F31" s="284"/>
      <c r="G31" s="284"/>
      <c r="H31" s="284"/>
      <c r="I31" s="277" t="s">
        <v>544</v>
      </c>
      <c r="J31" s="274">
        <f>SUM(J23:J30)</f>
        <v>8688.880000000001</v>
      </c>
      <c r="K31" s="284"/>
      <c r="L31" s="285"/>
    </row>
    <row r="32" ht="33.75" customHeight="1"/>
    <row r="33" spans="2:11" ht="33.75" customHeight="1">
      <c r="B33" s="280" t="s">
        <v>518</v>
      </c>
      <c r="C33" s="281" t="s">
        <v>519</v>
      </c>
      <c r="D33" s="281" t="s">
        <v>520</v>
      </c>
      <c r="E33" s="281" t="s">
        <v>521</v>
      </c>
      <c r="F33" s="281" t="s">
        <v>522</v>
      </c>
      <c r="G33" s="281" t="s">
        <v>523</v>
      </c>
      <c r="H33" s="281" t="s">
        <v>524</v>
      </c>
      <c r="I33" s="281" t="s">
        <v>525</v>
      </c>
      <c r="J33" s="282" t="s">
        <v>526</v>
      </c>
      <c r="K33" s="281" t="s">
        <v>592</v>
      </c>
    </row>
    <row r="34" spans="2:11" ht="33.75" customHeight="1">
      <c r="B34" s="275">
        <v>1</v>
      </c>
      <c r="C34" s="275" t="s">
        <v>527</v>
      </c>
      <c r="D34" s="275" t="s">
        <v>528</v>
      </c>
      <c r="E34" s="275" t="s">
        <v>575</v>
      </c>
      <c r="F34" s="275" t="s">
        <v>529</v>
      </c>
      <c r="G34" s="275" t="s">
        <v>551</v>
      </c>
      <c r="H34" s="275" t="s">
        <v>576</v>
      </c>
      <c r="I34" s="275" t="s">
        <v>577</v>
      </c>
      <c r="J34" s="276">
        <v>211.65</v>
      </c>
      <c r="K34" s="275"/>
    </row>
    <row r="35" spans="2:11" ht="33.75" customHeight="1">
      <c r="B35" s="275">
        <v>2</v>
      </c>
      <c r="C35" s="275" t="s">
        <v>527</v>
      </c>
      <c r="D35" s="275" t="s">
        <v>528</v>
      </c>
      <c r="E35" s="275" t="s">
        <v>528</v>
      </c>
      <c r="F35" s="275" t="s">
        <v>529</v>
      </c>
      <c r="G35" s="275" t="s">
        <v>530</v>
      </c>
      <c r="H35" s="275" t="s">
        <v>578</v>
      </c>
      <c r="I35" s="275" t="s">
        <v>579</v>
      </c>
      <c r="J35" s="276">
        <v>1230</v>
      </c>
      <c r="K35" s="275"/>
    </row>
    <row r="36" spans="2:11" ht="33.75" customHeight="1">
      <c r="B36" s="275">
        <v>3</v>
      </c>
      <c r="C36" s="275" t="s">
        <v>527</v>
      </c>
      <c r="D36" s="275" t="s">
        <v>528</v>
      </c>
      <c r="E36" s="275" t="s">
        <v>580</v>
      </c>
      <c r="F36" s="275" t="s">
        <v>529</v>
      </c>
      <c r="G36" s="275" t="s">
        <v>551</v>
      </c>
      <c r="H36" s="275" t="s">
        <v>581</v>
      </c>
      <c r="I36" s="275" t="s">
        <v>582</v>
      </c>
      <c r="J36" s="276">
        <v>629.49</v>
      </c>
      <c r="K36" s="275"/>
    </row>
    <row r="37" spans="2:11" ht="33.75" customHeight="1">
      <c r="B37" s="275">
        <v>4</v>
      </c>
      <c r="C37" s="275" t="s">
        <v>527</v>
      </c>
      <c r="D37" s="275" t="s">
        <v>528</v>
      </c>
      <c r="E37" s="275" t="s">
        <v>528</v>
      </c>
      <c r="F37" s="275" t="s">
        <v>529</v>
      </c>
      <c r="G37" s="275" t="s">
        <v>530</v>
      </c>
      <c r="H37" s="275" t="s">
        <v>583</v>
      </c>
      <c r="I37" s="275" t="s">
        <v>584</v>
      </c>
      <c r="J37" s="276">
        <v>600</v>
      </c>
      <c r="K37" s="275"/>
    </row>
    <row r="38" spans="2:11" ht="33.75" customHeight="1">
      <c r="B38" s="275">
        <v>5</v>
      </c>
      <c r="C38" s="275" t="s">
        <v>527</v>
      </c>
      <c r="D38" s="275" t="s">
        <v>528</v>
      </c>
      <c r="E38" s="275" t="s">
        <v>574</v>
      </c>
      <c r="F38" s="275" t="s">
        <v>529</v>
      </c>
      <c r="G38" s="275" t="s">
        <v>547</v>
      </c>
      <c r="H38" s="275" t="s">
        <v>586</v>
      </c>
      <c r="I38" s="275" t="s">
        <v>587</v>
      </c>
      <c r="J38" s="276">
        <v>0</v>
      </c>
      <c r="K38" s="286" t="s">
        <v>585</v>
      </c>
    </row>
    <row r="39" spans="9:10" ht="33.75" customHeight="1">
      <c r="I39" s="277" t="s">
        <v>544</v>
      </c>
      <c r="J39" s="274">
        <f>SUM(J33:J38)</f>
        <v>2671.1400000000003</v>
      </c>
    </row>
  </sheetData>
  <sheetProtection/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5.28125" style="7" customWidth="1"/>
    <col min="2" max="2" width="3.8515625" style="18" customWidth="1"/>
    <col min="3" max="3" width="47.57421875" style="18" customWidth="1"/>
    <col min="4" max="4" width="9.8515625" style="14" customWidth="1"/>
    <col min="5" max="5" width="20.57421875" style="19" customWidth="1"/>
    <col min="6" max="6" width="19.28125" style="19" customWidth="1"/>
    <col min="7" max="7" width="18.00390625" style="19" customWidth="1"/>
    <col min="8" max="8" width="33.00390625" style="18" customWidth="1"/>
    <col min="9" max="9" width="31.7109375" style="18" customWidth="1"/>
    <col min="10" max="10" width="8.28125" style="38" customWidth="1"/>
    <col min="11" max="11" width="16.8515625" style="7" bestFit="1" customWidth="1"/>
    <col min="12" max="12" width="15.7109375" style="7" bestFit="1" customWidth="1"/>
    <col min="13" max="14" width="16.8515625" style="7" bestFit="1" customWidth="1"/>
    <col min="15" max="16384" width="9.140625" style="7" customWidth="1"/>
  </cols>
  <sheetData>
    <row r="1" spans="1:9" ht="30" customHeight="1">
      <c r="A1" s="212"/>
      <c r="B1" s="212"/>
      <c r="C1" s="212"/>
      <c r="D1" s="212"/>
      <c r="E1" s="212"/>
      <c r="F1" s="212"/>
      <c r="G1" s="212"/>
      <c r="H1" s="212"/>
      <c r="I1" s="9" t="s">
        <v>517</v>
      </c>
    </row>
    <row r="2" spans="1:9" ht="16.5" customHeight="1" thickBot="1">
      <c r="A2" s="50"/>
      <c r="B2" s="50"/>
      <c r="C2" s="50"/>
      <c r="D2" s="50"/>
      <c r="E2" s="50"/>
      <c r="F2" s="50"/>
      <c r="G2" s="50"/>
      <c r="H2" s="50"/>
      <c r="I2" s="50"/>
    </row>
    <row r="3" spans="2:9" ht="38.25">
      <c r="B3" s="76" t="s">
        <v>0</v>
      </c>
      <c r="C3" s="77" t="s">
        <v>23</v>
      </c>
      <c r="D3" s="77" t="s">
        <v>1</v>
      </c>
      <c r="E3" s="78" t="s">
        <v>17</v>
      </c>
      <c r="F3" s="78" t="s">
        <v>53</v>
      </c>
      <c r="G3" s="78" t="s">
        <v>32</v>
      </c>
      <c r="H3" s="77" t="s">
        <v>24</v>
      </c>
      <c r="I3" s="79" t="s">
        <v>13</v>
      </c>
    </row>
    <row r="4" spans="2:10" ht="21" customHeight="1">
      <c r="B4" s="80" t="s">
        <v>16</v>
      </c>
      <c r="C4" s="290" t="s">
        <v>34</v>
      </c>
      <c r="D4" s="290"/>
      <c r="E4" s="290"/>
      <c r="F4" s="290"/>
      <c r="G4" s="290"/>
      <c r="H4" s="290"/>
      <c r="I4" s="81"/>
      <c r="J4" s="39"/>
    </row>
    <row r="5" spans="2:12" ht="15" customHeight="1">
      <c r="B5" s="159">
        <v>1</v>
      </c>
      <c r="C5" s="160" t="s">
        <v>325</v>
      </c>
      <c r="D5" s="161" t="s">
        <v>326</v>
      </c>
      <c r="E5" s="162">
        <v>419462.13</v>
      </c>
      <c r="F5" s="163"/>
      <c r="G5" s="164">
        <v>46.9</v>
      </c>
      <c r="H5" s="51" t="s">
        <v>327</v>
      </c>
      <c r="I5" s="119" t="s">
        <v>328</v>
      </c>
      <c r="J5" s="7"/>
      <c r="L5" s="26"/>
    </row>
    <row r="6" spans="2:12" ht="12.75" customHeight="1">
      <c r="B6" s="159">
        <f>B5+1</f>
        <v>2</v>
      </c>
      <c r="C6" s="160" t="s">
        <v>329</v>
      </c>
      <c r="D6" s="161" t="s">
        <v>326</v>
      </c>
      <c r="E6" s="162">
        <v>63624.73</v>
      </c>
      <c r="F6" s="165"/>
      <c r="G6" s="166">
        <v>34.5</v>
      </c>
      <c r="H6" s="51" t="s">
        <v>327</v>
      </c>
      <c r="I6" s="119" t="s">
        <v>330</v>
      </c>
      <c r="J6" s="7"/>
      <c r="L6" s="26"/>
    </row>
    <row r="7" spans="2:12" ht="15" customHeight="1">
      <c r="B7" s="159">
        <f>B6+1</f>
        <v>3</v>
      </c>
      <c r="C7" s="160" t="s">
        <v>331</v>
      </c>
      <c r="D7" s="161" t="s">
        <v>326</v>
      </c>
      <c r="E7" s="162">
        <v>56472.44</v>
      </c>
      <c r="F7" s="167"/>
      <c r="G7" s="166">
        <v>52</v>
      </c>
      <c r="H7" s="51" t="s">
        <v>327</v>
      </c>
      <c r="I7" s="119" t="s">
        <v>332</v>
      </c>
      <c r="J7" s="7"/>
      <c r="L7" s="26"/>
    </row>
    <row r="8" spans="2:12" ht="15" customHeight="1">
      <c r="B8" s="159">
        <v>4</v>
      </c>
      <c r="C8" s="160" t="s">
        <v>333</v>
      </c>
      <c r="D8" s="161" t="s">
        <v>326</v>
      </c>
      <c r="E8" s="162">
        <v>91364.05</v>
      </c>
      <c r="F8" s="167"/>
      <c r="G8" s="166">
        <v>51.5</v>
      </c>
      <c r="H8" s="51" t="s">
        <v>327</v>
      </c>
      <c r="I8" s="119" t="s">
        <v>334</v>
      </c>
      <c r="J8" s="7"/>
      <c r="L8" s="26"/>
    </row>
    <row r="9" spans="2:12" ht="28.5" customHeight="1">
      <c r="B9" s="159">
        <v>5</v>
      </c>
      <c r="C9" s="160" t="s">
        <v>335</v>
      </c>
      <c r="D9" s="161" t="s">
        <v>326</v>
      </c>
      <c r="E9" s="162">
        <v>438051.77</v>
      </c>
      <c r="F9" s="167"/>
      <c r="G9" s="166" t="s">
        <v>336</v>
      </c>
      <c r="H9" s="51" t="s">
        <v>327</v>
      </c>
      <c r="I9" s="119" t="s">
        <v>337</v>
      </c>
      <c r="J9" s="7"/>
      <c r="L9" s="26"/>
    </row>
    <row r="10" spans="2:12" ht="13.5" customHeight="1">
      <c r="B10" s="159">
        <v>6</v>
      </c>
      <c r="C10" s="160" t="s">
        <v>338</v>
      </c>
      <c r="D10" s="161" t="s">
        <v>326</v>
      </c>
      <c r="E10" s="162">
        <v>288169.67</v>
      </c>
      <c r="F10" s="168"/>
      <c r="G10" s="169">
        <v>80.82</v>
      </c>
      <c r="H10" s="51" t="s">
        <v>327</v>
      </c>
      <c r="I10" s="119" t="s">
        <v>339</v>
      </c>
      <c r="J10" s="7"/>
      <c r="L10" s="26"/>
    </row>
    <row r="11" spans="2:12" ht="14.25" customHeight="1">
      <c r="B11" s="159">
        <v>7</v>
      </c>
      <c r="C11" s="160" t="s">
        <v>340</v>
      </c>
      <c r="D11" s="161" t="s">
        <v>326</v>
      </c>
      <c r="E11" s="162">
        <v>323504.3</v>
      </c>
      <c r="F11" s="167"/>
      <c r="G11" s="170">
        <v>37.55</v>
      </c>
      <c r="H11" s="51" t="s">
        <v>327</v>
      </c>
      <c r="I11" s="119" t="s">
        <v>341</v>
      </c>
      <c r="J11" s="7"/>
      <c r="L11" s="26"/>
    </row>
    <row r="12" spans="2:12" ht="13.5" customHeight="1">
      <c r="B12" s="159">
        <f>B11+1</f>
        <v>8</v>
      </c>
      <c r="C12" s="171" t="s">
        <v>342</v>
      </c>
      <c r="D12" s="172"/>
      <c r="E12" s="162">
        <v>24714.7</v>
      </c>
      <c r="F12" s="167"/>
      <c r="G12" s="170"/>
      <c r="H12" s="51"/>
      <c r="I12" s="119"/>
      <c r="J12" s="7"/>
      <c r="L12" s="26"/>
    </row>
    <row r="13" spans="1:12" ht="15" customHeight="1">
      <c r="A13" s="291"/>
      <c r="B13" s="159">
        <f>B12+1</f>
        <v>9</v>
      </c>
      <c r="C13" s="171" t="s">
        <v>343</v>
      </c>
      <c r="D13" s="172"/>
      <c r="E13" s="162">
        <v>94940.6</v>
      </c>
      <c r="F13" s="89"/>
      <c r="G13" s="170"/>
      <c r="H13" s="51"/>
      <c r="I13" s="119"/>
      <c r="J13" s="7"/>
      <c r="L13" s="26"/>
    </row>
    <row r="14" spans="1:12" ht="15" customHeight="1">
      <c r="A14" s="291"/>
      <c r="B14" s="159">
        <v>10</v>
      </c>
      <c r="C14" s="171" t="s">
        <v>344</v>
      </c>
      <c r="D14" s="172"/>
      <c r="E14" s="162">
        <v>433997.5</v>
      </c>
      <c r="F14" s="89"/>
      <c r="G14" s="170"/>
      <c r="H14" s="51"/>
      <c r="I14" s="119"/>
      <c r="J14" s="7"/>
      <c r="L14" s="26"/>
    </row>
    <row r="15" spans="1:12" ht="15" customHeight="1">
      <c r="A15" s="291"/>
      <c r="B15" s="159">
        <v>11</v>
      </c>
      <c r="C15" s="171" t="s">
        <v>345</v>
      </c>
      <c r="D15" s="172"/>
      <c r="E15" s="162">
        <v>171022.38</v>
      </c>
      <c r="F15" s="89"/>
      <c r="G15" s="170"/>
      <c r="H15" s="51"/>
      <c r="I15" s="119"/>
      <c r="J15" s="7"/>
      <c r="L15" s="26"/>
    </row>
    <row r="16" spans="2:12" ht="15" customHeight="1">
      <c r="B16" s="159">
        <v>12</v>
      </c>
      <c r="C16" s="171" t="s">
        <v>346</v>
      </c>
      <c r="D16" s="172"/>
      <c r="E16" s="162">
        <v>973270.46</v>
      </c>
      <c r="F16" s="89"/>
      <c r="G16" s="170"/>
      <c r="H16" s="51"/>
      <c r="I16" s="119"/>
      <c r="J16" s="7"/>
      <c r="L16" s="26"/>
    </row>
    <row r="17" spans="2:12" ht="15" customHeight="1">
      <c r="B17" s="159">
        <v>13</v>
      </c>
      <c r="C17" s="171" t="s">
        <v>347</v>
      </c>
      <c r="D17" s="172"/>
      <c r="E17" s="162">
        <v>102266.2</v>
      </c>
      <c r="F17" s="89"/>
      <c r="G17" s="170"/>
      <c r="H17" s="51"/>
      <c r="I17" s="119"/>
      <c r="J17" s="7"/>
      <c r="L17" s="26"/>
    </row>
    <row r="18" spans="2:12" ht="15" customHeight="1">
      <c r="B18" s="159">
        <v>14</v>
      </c>
      <c r="C18" s="171" t="s">
        <v>348</v>
      </c>
      <c r="D18" s="172"/>
      <c r="E18" s="162">
        <v>462815.41</v>
      </c>
      <c r="F18" s="89"/>
      <c r="G18" s="170"/>
      <c r="H18" s="51"/>
      <c r="I18" s="119"/>
      <c r="J18" s="7"/>
      <c r="L18" s="26"/>
    </row>
    <row r="19" spans="2:12" ht="15" customHeight="1">
      <c r="B19" s="159">
        <v>15</v>
      </c>
      <c r="C19" s="171" t="s">
        <v>349</v>
      </c>
      <c r="D19" s="172"/>
      <c r="E19" s="162">
        <v>89995.27</v>
      </c>
      <c r="F19" s="89"/>
      <c r="G19" s="170"/>
      <c r="H19" s="51"/>
      <c r="I19" s="119"/>
      <c r="J19" s="7"/>
      <c r="L19" s="26"/>
    </row>
    <row r="20" spans="2:12" ht="15" customHeight="1">
      <c r="B20" s="159">
        <v>16</v>
      </c>
      <c r="C20" s="171" t="s">
        <v>350</v>
      </c>
      <c r="D20" s="172"/>
      <c r="E20" s="162">
        <v>639622.79</v>
      </c>
      <c r="F20" s="89"/>
      <c r="G20" s="170"/>
      <c r="H20" s="51"/>
      <c r="I20" s="119"/>
      <c r="J20" s="7"/>
      <c r="L20" s="26"/>
    </row>
    <row r="21" spans="2:12" ht="15" customHeight="1">
      <c r="B21" s="159">
        <v>17</v>
      </c>
      <c r="C21" s="171" t="s">
        <v>351</v>
      </c>
      <c r="D21" s="172"/>
      <c r="E21" s="162">
        <v>138528.41</v>
      </c>
      <c r="F21" s="89"/>
      <c r="G21" s="170"/>
      <c r="H21" s="51"/>
      <c r="I21" s="119"/>
      <c r="J21" s="7"/>
      <c r="L21" s="26"/>
    </row>
    <row r="22" spans="2:12" ht="15" customHeight="1">
      <c r="B22" s="159">
        <v>18</v>
      </c>
      <c r="C22" s="171" t="s">
        <v>352</v>
      </c>
      <c r="D22" s="172"/>
      <c r="E22" s="162">
        <v>434649.84</v>
      </c>
      <c r="F22" s="89"/>
      <c r="G22" s="170"/>
      <c r="H22" s="51"/>
      <c r="I22" s="119"/>
      <c r="J22" s="7"/>
      <c r="L22" s="26"/>
    </row>
    <row r="23" spans="2:12" ht="15" customHeight="1">
      <c r="B23" s="159">
        <v>19</v>
      </c>
      <c r="C23" s="171" t="s">
        <v>353</v>
      </c>
      <c r="D23" s="172"/>
      <c r="E23" s="162">
        <v>128900</v>
      </c>
      <c r="F23" s="89"/>
      <c r="G23" s="170"/>
      <c r="H23" s="51"/>
      <c r="I23" s="119"/>
      <c r="J23" s="7"/>
      <c r="L23" s="26"/>
    </row>
    <row r="24" spans="2:12" ht="15" customHeight="1">
      <c r="B24" s="159">
        <f>B23+1</f>
        <v>20</v>
      </c>
      <c r="C24" s="171" t="s">
        <v>354</v>
      </c>
      <c r="D24" s="172"/>
      <c r="E24" s="162">
        <v>268184.99</v>
      </c>
      <c r="F24" s="89"/>
      <c r="G24" s="170"/>
      <c r="H24" s="51"/>
      <c r="I24" s="119"/>
      <c r="J24" s="7"/>
      <c r="L24" s="26"/>
    </row>
    <row r="25" spans="2:12" ht="15" customHeight="1">
      <c r="B25" s="159">
        <f>B24+1</f>
        <v>21</v>
      </c>
      <c r="C25" s="171" t="s">
        <v>355</v>
      </c>
      <c r="D25" s="172"/>
      <c r="E25" s="162">
        <v>335726</v>
      </c>
      <c r="F25" s="89"/>
      <c r="G25" s="170"/>
      <c r="H25" s="51"/>
      <c r="I25" s="119"/>
      <c r="J25" s="7"/>
      <c r="L25" s="26"/>
    </row>
    <row r="26" spans="2:12" ht="15" customHeight="1">
      <c r="B26" s="159">
        <v>22</v>
      </c>
      <c r="C26" s="171" t="s">
        <v>356</v>
      </c>
      <c r="D26" s="172"/>
      <c r="E26" s="162">
        <v>172867</v>
      </c>
      <c r="F26" s="89"/>
      <c r="G26" s="170"/>
      <c r="H26" s="51"/>
      <c r="I26" s="119"/>
      <c r="J26" s="7"/>
      <c r="L26" s="26"/>
    </row>
    <row r="27" spans="2:12" ht="15" customHeight="1">
      <c r="B27" s="159">
        <v>23</v>
      </c>
      <c r="C27" s="171" t="s">
        <v>357</v>
      </c>
      <c r="D27" s="172"/>
      <c r="E27" s="162">
        <v>371352.77</v>
      </c>
      <c r="F27" s="89"/>
      <c r="G27" s="170"/>
      <c r="H27" s="51"/>
      <c r="I27" s="119"/>
      <c r="J27" s="7"/>
      <c r="L27" s="26"/>
    </row>
    <row r="28" spans="2:12" ht="15" customHeight="1">
      <c r="B28" s="159">
        <v>24</v>
      </c>
      <c r="C28" s="171" t="s">
        <v>358</v>
      </c>
      <c r="D28" s="172"/>
      <c r="E28" s="162">
        <v>723067.08</v>
      </c>
      <c r="F28" s="89"/>
      <c r="G28" s="170"/>
      <c r="H28" s="51"/>
      <c r="I28" s="119"/>
      <c r="J28" s="7"/>
      <c r="L28" s="26"/>
    </row>
    <row r="29" spans="2:12" ht="12.75" customHeight="1">
      <c r="B29" s="159">
        <v>25</v>
      </c>
      <c r="C29" s="171" t="s">
        <v>359</v>
      </c>
      <c r="D29" s="173">
        <v>2011</v>
      </c>
      <c r="E29" s="162">
        <v>4449473.5</v>
      </c>
      <c r="F29" s="89"/>
      <c r="G29" s="170"/>
      <c r="H29" s="51"/>
      <c r="I29" s="119"/>
      <c r="J29" s="7"/>
      <c r="L29" s="26"/>
    </row>
    <row r="30" spans="2:12" ht="12.75" customHeight="1">
      <c r="B30" s="159">
        <v>26</v>
      </c>
      <c r="C30" s="171" t="s">
        <v>360</v>
      </c>
      <c r="D30" s="173">
        <v>2012</v>
      </c>
      <c r="E30" s="162">
        <v>1889304.2</v>
      </c>
      <c r="F30" s="89"/>
      <c r="G30" s="170"/>
      <c r="H30" s="51"/>
      <c r="I30" s="119"/>
      <c r="J30" s="7"/>
      <c r="L30" s="26"/>
    </row>
    <row r="31" spans="2:10" ht="17.25" customHeight="1">
      <c r="B31" s="174"/>
      <c r="C31" s="288" t="s">
        <v>15</v>
      </c>
      <c r="D31" s="288"/>
      <c r="E31" s="175"/>
      <c r="F31" s="28">
        <f>SUM(E5:E30)</f>
        <v>13585348.19</v>
      </c>
      <c r="G31" s="29"/>
      <c r="H31" s="174"/>
      <c r="I31" s="174"/>
      <c r="J31" s="26"/>
    </row>
  </sheetData>
  <sheetProtection/>
  <mergeCells count="3">
    <mergeCell ref="C4:H4"/>
    <mergeCell ref="A13:A15"/>
    <mergeCell ref="C31:D31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Magda</cp:lastModifiedBy>
  <cp:lastPrinted>2018-07-13T11:17:46Z</cp:lastPrinted>
  <dcterms:created xsi:type="dcterms:W3CDTF">2003-03-13T10:23:20Z</dcterms:created>
  <dcterms:modified xsi:type="dcterms:W3CDTF">2018-07-17T11:09:55Z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